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23-LGFILESV\zaisei$\02財務\110財政状況関係\11 財政状況資料集関係\R6決算\03 回答\"/>
    </mc:Choice>
  </mc:AlternateContent>
  <xr:revisionPtr revIDLastSave="0" documentId="13_ncr:1_{BC62C0CD-9D17-4B68-822C-2AD9B089FF89}" xr6:coauthVersionLast="47" xr6:coauthVersionMax="47" xr10:uidLastSave="{00000000-0000-0000-0000-000000000000}"/>
  <bookViews>
    <workbookView xWindow="-120" yWindow="-120" windowWidth="20730" windowHeight="11040" tabRatio="807"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6" i="10" l="1"/>
  <c r="BG35" i="10"/>
  <c r="BG34" i="10"/>
  <c r="AO36"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BW37" i="10"/>
  <c r="BE37" i="10"/>
  <c r="AM37" i="10"/>
  <c r="U37" i="10"/>
  <c r="C37" i="10"/>
  <c r="BW36" i="10"/>
  <c r="C36" i="10"/>
  <c r="BW35" i="10"/>
  <c r="CO34" i="10" s="1"/>
  <c r="CO35" i="10" s="1"/>
  <c r="CO36" i="10" s="1"/>
  <c r="CO37" i="10" s="1"/>
  <c r="BW34" i="10"/>
  <c r="C34" i="10"/>
  <c r="C35" i="10" l="1"/>
  <c r="U34" i="10" s="1"/>
  <c r="U35" i="10" s="1"/>
  <c r="U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s="1"/>
  <c r="AM36" i="10" s="1"/>
  <c r="BE34" i="10"/>
  <c r="BE35" i="10" s="1"/>
  <c r="BE36" i="10" s="1"/>
</calcChain>
</file>

<file path=xl/sharedStrings.xml><?xml version="1.0" encoding="utf-8"?>
<sst xmlns="http://schemas.openxmlformats.org/spreadsheetml/2006/main" count="1051" uniqueCount="568">
  <si>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</si>
  <si>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</si>
  <si>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</si>
  <si>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</si>
  <si>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</si>
  <si>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</si>
  <si>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</si>
  <si>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</si>
  <si>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</si>
  <si>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</si>
  <si>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</si>
  <si>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</si>
  <si>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</si>
  <si>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</si>
  <si>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</si>
  <si>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</si>
  <si>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</si>
  <si>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</si>
  <si>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</si>
  <si>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</si>
  <si>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</si>
  <si>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</si>
  <si>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</si>
  <si>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</si>
  <si>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</si>
  <si>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</si>
  <si>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</si>
  <si>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</si>
  <si>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</si>
  <si>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</si>
  <si>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</si>
  <si>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</si>
  <si>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</si>
  <si>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</si>
  <si>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</si>
  <si>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</si>
  <si>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</si>
  <si>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</si>
  <si>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</si>
  <si>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</si>
  <si>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</si>
  <si>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</si>
  <si>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</si>
  <si>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</si>
  <si>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</si>
  <si>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</si>
  <si>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</si>
  <si>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</si>
  <si>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</si>
  <si>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</si>
  <si>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</si>
  <si>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</si>
  <si>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</si>
  <si>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</si>
  <si>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</si>
  <si>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</si>
  <si>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</si>
  <si>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</si>
  <si>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</si>
  <si>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</si>
  <si>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</si>
  <si>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</si>
  <si>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</si>
  <si>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</si>
  <si>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</si>
  <si>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</si>
  <si>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</si>
  <si>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</si>
  <si>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</si>
  <si>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</si>
  <si>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</si>
  <si>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</si>
  <si>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</si>
  <si>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</si>
  <si>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</si>
  <si>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</si>
  <si>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</si>
  <si>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</si>
  <si>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</si>
  <si>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</si>
  <si>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</si>
  <si>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Ⅱ－１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</si>
  <si>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</si>
  <si>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</si>
  <si>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</si>
  <si>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</si>
  <si>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</si>
  <si>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</si>
  <si>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</si>
  <si>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</si>
  <si>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</si>
  <si>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</si>
  <si>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</si>
  <si>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</si>
  <si>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岩見沢市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</si>
  <si>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</si>
  <si>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</si>
  <si>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</si>
  <si>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</si>
  <si>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</si>
  <si>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</si>
  <si>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</si>
  <si>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</si>
  <si>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</si>
  <si>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</si>
  <si>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</si>
  <si>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</si>
  <si>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</si>
  <si>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</si>
  <si>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</si>
  <si>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</si>
  <si>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</si>
  <si>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</si>
  <si>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</si>
  <si>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</si>
  <si>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</si>
  <si>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</si>
  <si>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</si>
  <si>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-6.1</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</si>
  <si>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</si>
  <si>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</si>
  <si>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</si>
  <si>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</si>
  <si>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</si>
  <si>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</si>
  <si>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</si>
  <si>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</si>
  <si>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</si>
  <si>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</si>
  <si>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</si>
  <si>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</si>
  <si>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</si>
  <si>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</si>
  <si>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</si>
  <si>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</si>
  <si>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</si>
  <si>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</si>
  <si>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</si>
  <si>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</si>
  <si>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</si>
  <si>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</si>
  <si>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</si>
  <si>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25"/>
  </si>
  <si>
    <t>うち日本人(％)</t>
    <phoneticPr fontId="5"/>
  </si>
  <si>
    <t>-1.8</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</si>
  <si>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</si>
  <si>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</si>
  <si>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</si>
  <si>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</si>
  <si>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</si>
  <si>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</si>
  <si>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</si>
  <si>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</si>
  <si>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</si>
  <si>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</si>
  <si>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</si>
  <si>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</si>
  <si>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</si>
  <si>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</si>
  <si>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</si>
  <si>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</si>
  <si>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</si>
  <si>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</si>
  <si>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</si>
  <si>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</si>
  <si>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</si>
  <si>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</si>
  <si>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</si>
  <si>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</si>
  <si>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</si>
  <si>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</si>
  <si>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</si>
  <si>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</si>
  <si>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</si>
  <si>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</si>
  <si>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</si>
  <si>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</si>
  <si>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</si>
  <si>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</si>
  <si>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</si>
  <si>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</si>
  <si>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</si>
  <si>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</si>
  <si>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</si>
  <si>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</si>
  <si>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</si>
  <si>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</si>
  <si>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</si>
  <si>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</si>
  <si>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</si>
  <si>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</si>
  <si>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</si>
  <si>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</si>
  <si>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</si>
  <si>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</si>
  <si>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</si>
  <si>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</si>
  <si>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</si>
  <si>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</si>
  <si>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</si>
  <si>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</si>
  <si>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</si>
  <si>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</si>
  <si>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北海道岩見沢市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</si>
  <si>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</si>
  <si>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</si>
  <si>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</si>
  <si>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</si>
  <si>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</si>
  <si>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</si>
  <si>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</si>
  <si>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</si>
  <si>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</si>
  <si>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</si>
  <si>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</si>
  <si>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</si>
  <si>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</si>
  <si>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</si>
  <si>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</si>
  <si>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</si>
  <si>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</si>
  <si>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</si>
  <si>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</si>
  <si>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</si>
  <si>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</si>
  <si>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</si>
  <si>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</si>
  <si>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</si>
  <si>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</si>
  <si>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</si>
  <si>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</si>
  <si>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</si>
  <si>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</si>
  <si>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</si>
  <si>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</si>
  <si>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</si>
  <si>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</si>
  <si>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</si>
  <si>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</si>
  <si>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</si>
  <si>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</si>
  <si>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</si>
  <si>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</si>
  <si>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</si>
  <si>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</si>
  <si>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</si>
  <si>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</si>
  <si>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</si>
  <si>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</si>
  <si>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</si>
  <si>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</si>
  <si>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</si>
  <si>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</si>
  <si>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</si>
  <si>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</si>
  <si>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</si>
  <si>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</si>
  <si>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</si>
  <si>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</si>
  <si>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</si>
  <si>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</si>
  <si>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</si>
  <si>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</si>
  <si>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</si>
  <si>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</si>
  <si>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</si>
  <si>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</si>
  <si>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</si>
  <si>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</si>
  <si>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</si>
  <si>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</si>
  <si>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</si>
  <si>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</si>
  <si>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</si>
  <si>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</si>
  <si>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</si>
  <si>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</si>
  <si>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</si>
  <si>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</si>
  <si>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</si>
  <si>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</si>
  <si>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</si>
  <si>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</si>
  <si>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</si>
  <si>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</si>
  <si>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</si>
  <si>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</si>
  <si>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</si>
  <si>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</si>
  <si>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</si>
  <si>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</si>
  <si>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</si>
  <si>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</si>
  <si>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</si>
  <si>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</si>
  <si>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</si>
  <si>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</si>
  <si>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</si>
  <si>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</si>
  <si>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</si>
  <si>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</si>
  <si>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</si>
  <si>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</si>
  <si>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</si>
  <si>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</si>
  <si>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</si>
  <si>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</si>
  <si>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</si>
  <si>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</si>
  <si>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</si>
  <si>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</si>
  <si>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</si>
  <si>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</si>
  <si>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</si>
  <si>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</si>
  <si>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</si>
  <si>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</si>
  <si>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</si>
  <si>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</si>
  <si>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</si>
  <si>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</si>
  <si>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</si>
  <si>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</si>
  <si>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</si>
  <si>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</si>
  <si>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</si>
  <si>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</si>
  <si>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</si>
  <si>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</si>
  <si>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</si>
  <si>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</si>
  <si>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市場</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</si>
  <si>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</si>
  <si>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</si>
  <si>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</si>
  <si>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</si>
  <si>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</si>
  <si>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</si>
  <si>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</si>
  <si>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</si>
  <si>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</si>
  <si>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</si>
  <si>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</si>
  <si>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</si>
  <si>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</si>
  <si>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</si>
  <si>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</si>
  <si>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</si>
  <si>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</si>
  <si>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</si>
  <si>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</si>
  <si>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</si>
  <si>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</si>
  <si>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</si>
  <si>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北海道岩見沢市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</si>
  <si>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</si>
  <si>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</si>
  <si>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</si>
  <si>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</si>
  <si>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</si>
  <si>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</si>
  <si>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</si>
  <si>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</si>
  <si>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</si>
  <si>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</si>
  <si>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</si>
  <si>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</si>
  <si>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</si>
  <si>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</si>
  <si>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</si>
  <si>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</si>
  <si>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</si>
  <si>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</si>
  <si>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</si>
  <si>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</si>
  <si>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高等学校費会計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</si>
  <si>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</si>
  <si>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</si>
  <si>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</si>
  <si>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</si>
  <si>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</si>
  <si>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</si>
  <si>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</si>
  <si>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</si>
  <si>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</si>
  <si>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</si>
  <si>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</si>
  <si>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</si>
  <si>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</si>
  <si>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国民健康保険費会計</t>
    <phoneticPr fontId="5"/>
  </si>
  <si>
    <t>介護保険費会計</t>
    <phoneticPr fontId="5"/>
  </si>
  <si>
    <t>後期高齢者医療費会計</t>
    <phoneticPr fontId="5"/>
  </si>
  <si>
    <t>水道事業会計</t>
    <phoneticPr fontId="5"/>
  </si>
  <si>
    <t>法適用企業</t>
    <phoneticPr fontId="5"/>
  </si>
  <si>
    <t>病院事業会計</t>
    <phoneticPr fontId="5"/>
  </si>
  <si>
    <t>下水道事業会計</t>
    <phoneticPr fontId="5"/>
  </si>
  <si>
    <t>公設卸売市場費会計</t>
    <phoneticPr fontId="5"/>
  </si>
  <si>
    <t>法非適用企業</t>
    <phoneticPr fontId="5"/>
  </si>
  <si>
    <t>公共用地等造成費会計</t>
    <phoneticPr fontId="5"/>
  </si>
  <si>
    <t>企業用地造成費会計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</si>
  <si>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</si>
  <si>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</si>
  <si>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</si>
  <si>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</si>
  <si>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</si>
  <si>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</si>
  <si>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</si>
  <si>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</si>
  <si>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</si>
  <si>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</si>
  <si>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</si>
  <si>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</si>
  <si>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</si>
  <si>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</si>
  <si>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</si>
  <si>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</si>
  <si>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</si>
  <si>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</si>
  <si>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</si>
  <si>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</si>
  <si>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</si>
  <si>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</si>
  <si>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</si>
  <si>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</si>
  <si>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</si>
  <si>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</si>
  <si>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</si>
  <si>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</si>
  <si>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</si>
  <si>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</si>
  <si>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</si>
  <si>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</si>
  <si>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</si>
  <si>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</si>
  <si>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</si>
  <si>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</si>
  <si>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</si>
  <si>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</si>
  <si>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</si>
  <si>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</si>
  <si>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</si>
  <si>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</si>
  <si>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</si>
  <si>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</si>
  <si>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</si>
  <si>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</si>
  <si>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</si>
  <si>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</si>
  <si>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</si>
  <si>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</si>
  <si>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</si>
  <si>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</si>
  <si>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</si>
  <si>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</si>
  <si>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</si>
  <si>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</si>
  <si>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</si>
  <si>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</si>
  <si>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</si>
  <si>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</si>
  <si>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</si>
  <si>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</si>
  <si>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</si>
  <si>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</si>
  <si>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</si>
  <si>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</si>
  <si>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</si>
  <si>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</si>
  <si>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</si>
  <si>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</si>
  <si>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</si>
  <si>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</si>
  <si>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</si>
  <si>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</si>
  <si>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</si>
  <si>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</si>
  <si>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</si>
  <si>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</si>
  <si>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</si>
  <si>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</si>
  <si>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</si>
  <si>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</si>
  <si>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</si>
  <si>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</si>
  <si>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</si>
  <si>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</si>
  <si>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</si>
  <si>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</si>
  <si>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</si>
  <si>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</si>
  <si>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</si>
  <si>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</si>
  <si>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</si>
  <si>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</si>
  <si>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</si>
  <si>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</si>
  <si>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</si>
  <si>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</si>
  <si>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</si>
  <si>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</si>
  <si>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</si>
  <si>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</si>
  <si>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</si>
  <si>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</si>
  <si>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</si>
  <si>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</si>
  <si>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</si>
  <si>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</si>
  <si>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</si>
  <si>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</si>
  <si>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</si>
  <si>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</si>
  <si>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</si>
  <si>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</si>
  <si>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</si>
  <si>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</si>
  <si>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</si>
  <si>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</si>
  <si>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</si>
  <si>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</si>
  <si>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</si>
  <si>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</si>
  <si>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</si>
  <si>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</si>
  <si>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</si>
  <si>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</si>
  <si>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</si>
  <si>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</si>
  <si>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</si>
  <si>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</si>
  <si>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</si>
  <si>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</si>
  <si>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</si>
  <si>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</si>
  <si>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</si>
  <si>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1.34</t>
  </si>
  <si>
    <t>▲ 1.47</t>
  </si>
  <si>
    <t>▲ 0.05</t>
  </si>
  <si>
    <t>▲ 1.35</t>
  </si>
  <si>
    <t>下水道事業会計</t>
  </si>
  <si>
    <t>病院事業会計</t>
  </si>
  <si>
    <t>水道事業会計</t>
  </si>
  <si>
    <t>一般会計</t>
  </si>
  <si>
    <t>介護保険費会計</t>
  </si>
  <si>
    <t>企業用地造成費会計</t>
  </si>
  <si>
    <t>国民健康保険費会計</t>
  </si>
  <si>
    <t>公共用地等造成費会計</t>
  </si>
  <si>
    <t>その他会計（赤字）</t>
  </si>
  <si>
    <t>その他会計（黒字）</t>
  </si>
  <si>
    <t>R02</t>
    <phoneticPr fontId="5"/>
  </si>
  <si>
    <t>R03</t>
    <phoneticPr fontId="5"/>
  </si>
  <si>
    <t>R04</t>
    <phoneticPr fontId="5"/>
  </si>
  <si>
    <t>R05</t>
    <phoneticPr fontId="5"/>
  </si>
  <si>
    <t>R06</t>
    <phoneticPr fontId="5"/>
  </si>
  <si>
    <t>-</t>
    <phoneticPr fontId="2"/>
  </si>
  <si>
    <t>（一財）岩見沢振興公社</t>
    <rPh sb="1" eb="3">
      <t>イチザイ</t>
    </rPh>
    <rPh sb="4" eb="7">
      <t>イワミザワ</t>
    </rPh>
    <rPh sb="7" eb="11">
      <t>シンコウコウシャ</t>
    </rPh>
    <phoneticPr fontId="2"/>
  </si>
  <si>
    <t>（一財）いわみざわ地域交流センター</t>
    <rPh sb="1" eb="3">
      <t>イチザイ</t>
    </rPh>
    <rPh sb="9" eb="11">
      <t>チイキ</t>
    </rPh>
    <rPh sb="11" eb="13">
      <t>コウリュウ</t>
    </rPh>
    <phoneticPr fontId="2"/>
  </si>
  <si>
    <t>（株）コミュニティエフエムはまなす</t>
    <rPh sb="1" eb="2">
      <t>カブ</t>
    </rPh>
    <phoneticPr fontId="2"/>
  </si>
  <si>
    <t>（株）振興いわみざわ</t>
    <rPh sb="1" eb="2">
      <t>カブ</t>
    </rPh>
    <rPh sb="3" eb="5">
      <t>シンコウ</t>
    </rPh>
    <phoneticPr fontId="2"/>
  </si>
  <si>
    <t>特定公共施設等整備基金</t>
    <phoneticPr fontId="5"/>
  </si>
  <si>
    <t>合併まちづくり基金</t>
    <phoneticPr fontId="5"/>
  </si>
  <si>
    <t>ふるさとづくり推進基金</t>
    <phoneticPr fontId="5"/>
  </si>
  <si>
    <t>地域福祉基金</t>
  </si>
  <si>
    <t>競馬場等管理基金</t>
  </si>
  <si>
    <t>空知教育センター組合</t>
    <rPh sb="0" eb="2">
      <t>ソラチ</t>
    </rPh>
    <rPh sb="2" eb="4">
      <t>キョウイク</t>
    </rPh>
    <rPh sb="8" eb="10">
      <t>クミアイ</t>
    </rPh>
    <phoneticPr fontId="2"/>
  </si>
  <si>
    <t>岩見沢地区消防事務組合</t>
    <rPh sb="0" eb="3">
      <t>イワミザワ</t>
    </rPh>
    <rPh sb="3" eb="5">
      <t>チク</t>
    </rPh>
    <rPh sb="5" eb="7">
      <t>ショウボウ</t>
    </rPh>
    <rPh sb="7" eb="11">
      <t>ジムクミアイ</t>
    </rPh>
    <phoneticPr fontId="2"/>
  </si>
  <si>
    <t>南空知ふるさと市町村圏組合</t>
    <rPh sb="0" eb="1">
      <t>ミナミ</t>
    </rPh>
    <rPh sb="1" eb="3">
      <t>ソラチ</t>
    </rPh>
    <rPh sb="7" eb="10">
      <t>シチョウソン</t>
    </rPh>
    <rPh sb="10" eb="11">
      <t>ケン</t>
    </rPh>
    <rPh sb="11" eb="13">
      <t>クミアイ</t>
    </rPh>
    <phoneticPr fontId="2"/>
  </si>
  <si>
    <t>桂沢水道企業団</t>
    <rPh sb="0" eb="2">
      <t>カツラザワ</t>
    </rPh>
    <rPh sb="2" eb="4">
      <t>スイドウ</t>
    </rPh>
    <rPh sb="4" eb="7">
      <t>キギョウダン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</si>
</sst>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70329</c:v>
                </c:pt>
                <c:pt idx="1">
                  <c:v>71871</c:v>
                </c:pt>
                <c:pt idx="2">
                  <c:v>71807</c:v>
                </c:pt>
                <c:pt idx="3">
                  <c:v>80821</c:v>
                </c:pt>
                <c:pt idx="4">
                  <c:v>79840</c:v>
                </c:pt>
              </c:numCache>
            </c:numRef>
          </c:val>
          <c:smooth val="0"/>
          <c:extLst>
            <c:ext xmlns:c16="http://schemas.microsoft.com/office/drawing/2014/chart" uri="{C3380CC4-5D6E-409C-BE32-E72D297353CC}">
              <c16:uniqueId val="{00000000-D232-4D8C-B647-EAB10BF649AF}"/>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92190</c:v>
                </c:pt>
                <c:pt idx="1">
                  <c:v>123274</c:v>
                </c:pt>
                <c:pt idx="2">
                  <c:v>62369</c:v>
                </c:pt>
                <c:pt idx="3">
                  <c:v>65106</c:v>
                </c:pt>
                <c:pt idx="4">
                  <c:v>60972</c:v>
                </c:pt>
              </c:numCache>
            </c:numRef>
          </c:val>
          <c:smooth val="0"/>
          <c:extLst>
            <c:ext xmlns:c16="http://schemas.microsoft.com/office/drawing/2014/chart" uri="{C3380CC4-5D6E-409C-BE32-E72D297353CC}">
              <c16:uniqueId val="{00000001-D232-4D8C-B647-EAB10BF649AF}"/>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0.56999999999999995</c:v>
                </c:pt>
                <c:pt idx="1">
                  <c:v>1.59</c:v>
                </c:pt>
                <c:pt idx="2">
                  <c:v>1.51</c:v>
                </c:pt>
                <c:pt idx="3">
                  <c:v>1.67</c:v>
                </c:pt>
                <c:pt idx="4">
                  <c:v>1.04</c:v>
                </c:pt>
              </c:numCache>
            </c:numRef>
          </c:val>
          <c:extLst>
            <c:ext xmlns:c16="http://schemas.microsoft.com/office/drawing/2014/chart" uri="{C3380CC4-5D6E-409C-BE32-E72D297353CC}">
              <c16:uniqueId val="{00000000-FCBA-4FAE-80B0-818D7C63491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21.56</c:v>
                </c:pt>
                <c:pt idx="1">
                  <c:v>18.350000000000001</c:v>
                </c:pt>
                <c:pt idx="2">
                  <c:v>18.510000000000002</c:v>
                </c:pt>
                <c:pt idx="3">
                  <c:v>19.25</c:v>
                </c:pt>
                <c:pt idx="4">
                  <c:v>18.2</c:v>
                </c:pt>
              </c:numCache>
            </c:numRef>
          </c:val>
          <c:extLst>
            <c:ext xmlns:c16="http://schemas.microsoft.com/office/drawing/2014/chart" uri="{C3380CC4-5D6E-409C-BE32-E72D297353CC}">
              <c16:uniqueId val="{00000001-FCBA-4FAE-80B0-818D7C634917}"/>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-1.34</c:v>
                </c:pt>
                <c:pt idx="1">
                  <c:v>-1.47</c:v>
                </c:pt>
                <c:pt idx="2">
                  <c:v>-0.05</c:v>
                </c:pt>
                <c:pt idx="3">
                  <c:v>0.92</c:v>
                </c:pt>
                <c:pt idx="4">
                  <c:v>-1.35</c:v>
                </c:pt>
              </c:numCache>
            </c:numRef>
          </c:val>
          <c:smooth val="0"/>
          <c:extLst>
            <c:ext xmlns:c16="http://schemas.microsoft.com/office/drawing/2014/chart" uri="{C3380CC4-5D6E-409C-BE32-E72D297353CC}">
              <c16:uniqueId val="{00000002-FCBA-4FAE-80B0-818D7C634917}"/>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0.01</c:v>
                </c:pt>
                <c:pt idx="2">
                  <c:v>#N/A</c:v>
                </c:pt>
                <c:pt idx="3">
                  <c:v>0.01</c:v>
                </c:pt>
                <c:pt idx="4">
                  <c:v>#N/A</c:v>
                </c:pt>
                <c:pt idx="5">
                  <c:v>0.01</c:v>
                </c:pt>
                <c:pt idx="6">
                  <c:v>#N/A</c:v>
                </c:pt>
                <c:pt idx="7">
                  <c:v>0.05</c:v>
                </c:pt>
                <c:pt idx="8">
                  <c:v>#N/A</c:v>
                </c:pt>
                <c:pt idx="9">
                  <c:v>0.01</c:v>
                </c:pt>
              </c:numCache>
            </c:numRef>
          </c:val>
          <c:extLst>
            <c:ext xmlns:c16="http://schemas.microsoft.com/office/drawing/2014/chart" uri="{C3380CC4-5D6E-409C-BE32-E72D297353CC}">
              <c16:uniqueId val="{00000000-B7D5-4703-A27B-79EE393962C7}"/>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B7D5-4703-A27B-79EE393962C7}"/>
            </c:ext>
          </c:extLst>
        </c:ser>
        <c:ser>
          <c:idx val="2"/>
          <c:order val="2"/>
          <c:tx>
            <c:strRef>
              <c:f>データシート!$A$29</c:f>
              <c:strCache>
                <c:ptCount val="1"/>
                <c:pt idx="0">
                  <c:v>公共用地等造成費会計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0.08</c:v>
                </c:pt>
                <c:pt idx="2">
                  <c:v>#N/A</c:v>
                </c:pt>
                <c:pt idx="3">
                  <c:v>0.08</c:v>
                </c:pt>
                <c:pt idx="4">
                  <c:v>#N/A</c:v>
                </c:pt>
                <c:pt idx="5">
                  <c:v>0.05</c:v>
                </c:pt>
                <c:pt idx="6">
                  <c:v>#N/A</c:v>
                </c:pt>
                <c:pt idx="7">
                  <c:v>0.05</c:v>
                </c:pt>
                <c:pt idx="8">
                  <c:v>#N/A</c:v>
                </c:pt>
                <c:pt idx="9">
                  <c:v>0.04</c:v>
                </c:pt>
              </c:numCache>
            </c:numRef>
          </c:val>
          <c:extLst>
            <c:ext xmlns:c16="http://schemas.microsoft.com/office/drawing/2014/chart" uri="{C3380CC4-5D6E-409C-BE32-E72D297353CC}">
              <c16:uniqueId val="{00000002-B7D5-4703-A27B-79EE393962C7}"/>
            </c:ext>
          </c:extLst>
        </c:ser>
        <c:ser>
          <c:idx val="3"/>
          <c:order val="3"/>
          <c:tx>
            <c:strRef>
              <c:f>データシート!$A$30</c:f>
              <c:strCache>
                <c:ptCount val="1"/>
                <c:pt idx="0">
                  <c:v>国民健康保険費会計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1.53</c:v>
                </c:pt>
                <c:pt idx="2">
                  <c:v>#N/A</c:v>
                </c:pt>
                <c:pt idx="3">
                  <c:v>1.1499999999999999</c:v>
                </c:pt>
                <c:pt idx="4">
                  <c:v>#N/A</c:v>
                </c:pt>
                <c:pt idx="5">
                  <c:v>0.64</c:v>
                </c:pt>
                <c:pt idx="6">
                  <c:v>#N/A</c:v>
                </c:pt>
                <c:pt idx="7">
                  <c:v>0.73</c:v>
                </c:pt>
                <c:pt idx="8">
                  <c:v>#N/A</c:v>
                </c:pt>
                <c:pt idx="9">
                  <c:v>0.04</c:v>
                </c:pt>
              </c:numCache>
            </c:numRef>
          </c:val>
          <c:extLst>
            <c:ext xmlns:c16="http://schemas.microsoft.com/office/drawing/2014/chart" uri="{C3380CC4-5D6E-409C-BE32-E72D297353CC}">
              <c16:uniqueId val="{00000003-B7D5-4703-A27B-79EE393962C7}"/>
            </c:ext>
          </c:extLst>
        </c:ser>
        <c:ser>
          <c:idx val="4"/>
          <c:order val="4"/>
          <c:tx>
            <c:strRef>
              <c:f>データシート!$A$31</c:f>
              <c:strCache>
                <c:ptCount val="1"/>
                <c:pt idx="0">
                  <c:v>企業用地造成費会計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0.05</c:v>
                </c:pt>
                <c:pt idx="2">
                  <c:v>#N/A</c:v>
                </c:pt>
                <c:pt idx="3">
                  <c:v>0.14000000000000001</c:v>
                </c:pt>
                <c:pt idx="4">
                  <c:v>#N/A</c:v>
                </c:pt>
                <c:pt idx="5">
                  <c:v>0.13</c:v>
                </c:pt>
                <c:pt idx="6">
                  <c:v>#N/A</c:v>
                </c:pt>
                <c:pt idx="7">
                  <c:v>0.21</c:v>
                </c:pt>
                <c:pt idx="8">
                  <c:v>#N/A</c:v>
                </c:pt>
                <c:pt idx="9">
                  <c:v>0.3</c:v>
                </c:pt>
              </c:numCache>
            </c:numRef>
          </c:val>
          <c:extLst>
            <c:ext xmlns:c16="http://schemas.microsoft.com/office/drawing/2014/chart" uri="{C3380CC4-5D6E-409C-BE32-E72D297353CC}">
              <c16:uniqueId val="{00000004-B7D5-4703-A27B-79EE393962C7}"/>
            </c:ext>
          </c:extLst>
        </c:ser>
        <c:ser>
          <c:idx val="5"/>
          <c:order val="5"/>
          <c:tx>
            <c:strRef>
              <c:f>データシート!$A$32</c:f>
              <c:strCache>
                <c:ptCount val="1"/>
                <c:pt idx="0">
                  <c:v>介護保険費会計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1.89</c:v>
                </c:pt>
                <c:pt idx="2">
                  <c:v>#N/A</c:v>
                </c:pt>
                <c:pt idx="3">
                  <c:v>1.89</c:v>
                </c:pt>
                <c:pt idx="4">
                  <c:v>#N/A</c:v>
                </c:pt>
                <c:pt idx="5">
                  <c:v>2.02</c:v>
                </c:pt>
                <c:pt idx="6">
                  <c:v>#N/A</c:v>
                </c:pt>
                <c:pt idx="7">
                  <c:v>1.9</c:v>
                </c:pt>
                <c:pt idx="8">
                  <c:v>#N/A</c:v>
                </c:pt>
                <c:pt idx="9">
                  <c:v>0.97</c:v>
                </c:pt>
              </c:numCache>
            </c:numRef>
          </c:val>
          <c:extLst>
            <c:ext xmlns:c16="http://schemas.microsoft.com/office/drawing/2014/chart" uri="{C3380CC4-5D6E-409C-BE32-E72D297353CC}">
              <c16:uniqueId val="{00000005-B7D5-4703-A27B-79EE393962C7}"/>
            </c:ext>
          </c:extLst>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0.56000000000000005</c:v>
                </c:pt>
                <c:pt idx="2">
                  <c:v>#N/A</c:v>
                </c:pt>
                <c:pt idx="3">
                  <c:v>1.59</c:v>
                </c:pt>
                <c:pt idx="4">
                  <c:v>#N/A</c:v>
                </c:pt>
                <c:pt idx="5">
                  <c:v>1.5</c:v>
                </c:pt>
                <c:pt idx="6">
                  <c:v>#N/A</c:v>
                </c:pt>
                <c:pt idx="7">
                  <c:v>1.66</c:v>
                </c:pt>
                <c:pt idx="8">
                  <c:v>#N/A</c:v>
                </c:pt>
                <c:pt idx="9">
                  <c:v>1.03</c:v>
                </c:pt>
              </c:numCache>
            </c:numRef>
          </c:val>
          <c:extLst>
            <c:ext xmlns:c16="http://schemas.microsoft.com/office/drawing/2014/chart" uri="{C3380CC4-5D6E-409C-BE32-E72D297353CC}">
              <c16:uniqueId val="{00000006-B7D5-4703-A27B-79EE393962C7}"/>
            </c:ext>
          </c:extLst>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3.91</c:v>
                </c:pt>
                <c:pt idx="2">
                  <c:v>#N/A</c:v>
                </c:pt>
                <c:pt idx="3">
                  <c:v>3.04</c:v>
                </c:pt>
                <c:pt idx="4">
                  <c:v>#N/A</c:v>
                </c:pt>
                <c:pt idx="5">
                  <c:v>3.75</c:v>
                </c:pt>
                <c:pt idx="6">
                  <c:v>#N/A</c:v>
                </c:pt>
                <c:pt idx="7">
                  <c:v>4.5599999999999996</c:v>
                </c:pt>
                <c:pt idx="8">
                  <c:v>#N/A</c:v>
                </c:pt>
                <c:pt idx="9">
                  <c:v>4.83</c:v>
                </c:pt>
              </c:numCache>
            </c:numRef>
          </c:val>
          <c:extLst>
            <c:ext xmlns:c16="http://schemas.microsoft.com/office/drawing/2014/chart" uri="{C3380CC4-5D6E-409C-BE32-E72D297353CC}">
              <c16:uniqueId val="{00000007-B7D5-4703-A27B-79EE393962C7}"/>
            </c:ext>
          </c:extLst>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13.54</c:v>
                </c:pt>
                <c:pt idx="2">
                  <c:v>#N/A</c:v>
                </c:pt>
                <c:pt idx="3">
                  <c:v>14.92</c:v>
                </c:pt>
                <c:pt idx="4">
                  <c:v>#N/A</c:v>
                </c:pt>
                <c:pt idx="5">
                  <c:v>14.48</c:v>
                </c:pt>
                <c:pt idx="6">
                  <c:v>#N/A</c:v>
                </c:pt>
                <c:pt idx="7">
                  <c:v>10.17</c:v>
                </c:pt>
                <c:pt idx="8">
                  <c:v>#N/A</c:v>
                </c:pt>
                <c:pt idx="9">
                  <c:v>5.48</c:v>
                </c:pt>
              </c:numCache>
            </c:numRef>
          </c:val>
          <c:extLst>
            <c:ext xmlns:c16="http://schemas.microsoft.com/office/drawing/2014/chart" uri="{C3380CC4-5D6E-409C-BE32-E72D297353CC}">
              <c16:uniqueId val="{00000008-B7D5-4703-A27B-79EE393962C7}"/>
            </c:ext>
          </c:extLst>
        </c:ser>
        <c:ser>
          <c:idx val="9"/>
          <c:order val="9"/>
          <c:tx>
            <c:strRef>
              <c:f>データシート!$A$36</c:f>
              <c:strCache>
                <c:ptCount val="1"/>
                <c:pt idx="0">
                  <c:v>下水道事業会計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6.42</c:v>
                </c:pt>
                <c:pt idx="2">
                  <c:v>#N/A</c:v>
                </c:pt>
                <c:pt idx="3">
                  <c:v>7.39</c:v>
                </c:pt>
                <c:pt idx="4">
                  <c:v>#N/A</c:v>
                </c:pt>
                <c:pt idx="5">
                  <c:v>8.19</c:v>
                </c:pt>
                <c:pt idx="6">
                  <c:v>#N/A</c:v>
                </c:pt>
                <c:pt idx="7">
                  <c:v>8.98</c:v>
                </c:pt>
                <c:pt idx="8">
                  <c:v>#N/A</c:v>
                </c:pt>
                <c:pt idx="9">
                  <c:v>9.6999999999999993</c:v>
                </c:pt>
              </c:numCache>
            </c:numRef>
          </c:val>
          <c:extLst>
            <c:ext xmlns:c16="http://schemas.microsoft.com/office/drawing/2014/chart" uri="{C3380CC4-5D6E-409C-BE32-E72D297353CC}">
              <c16:uniqueId val="{00000009-B7D5-4703-A27B-79EE393962C7}"/>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4644</c:v>
                </c:pt>
                <c:pt idx="5">
                  <c:v>4659</c:v>
                </c:pt>
                <c:pt idx="8">
                  <c:v>4456</c:v>
                </c:pt>
                <c:pt idx="11">
                  <c:v>4270</c:v>
                </c:pt>
                <c:pt idx="14">
                  <c:v>4173</c:v>
                </c:pt>
              </c:numCache>
            </c:numRef>
          </c:val>
          <c:extLst>
            <c:ext xmlns:c16="http://schemas.microsoft.com/office/drawing/2014/chart" uri="{C3380CC4-5D6E-409C-BE32-E72D297353CC}">
              <c16:uniqueId val="{00000000-E1F6-447D-A4E2-C3C427611BA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1</c:v>
                </c:pt>
                <c:pt idx="6">
                  <c:v>0</c:v>
                </c:pt>
                <c:pt idx="9">
                  <c:v>2</c:v>
                </c:pt>
                <c:pt idx="12">
                  <c:v>0</c:v>
                </c:pt>
              </c:numCache>
            </c:numRef>
          </c:val>
          <c:extLst>
            <c:ext xmlns:c16="http://schemas.microsoft.com/office/drawing/2014/chart" uri="{C3380CC4-5D6E-409C-BE32-E72D297353CC}">
              <c16:uniqueId val="{00000001-E1F6-447D-A4E2-C3C427611BA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91</c:v>
                </c:pt>
                <c:pt idx="3">
                  <c:v>92</c:v>
                </c:pt>
                <c:pt idx="6">
                  <c:v>57</c:v>
                </c:pt>
                <c:pt idx="9">
                  <c:v>21</c:v>
                </c:pt>
                <c:pt idx="12">
                  <c:v>21</c:v>
                </c:pt>
              </c:numCache>
            </c:numRef>
          </c:val>
          <c:extLst>
            <c:ext xmlns:c16="http://schemas.microsoft.com/office/drawing/2014/chart" uri="{C3380CC4-5D6E-409C-BE32-E72D297353CC}">
              <c16:uniqueId val="{00000002-E1F6-447D-A4E2-C3C427611BA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60</c:v>
                </c:pt>
                <c:pt idx="3">
                  <c:v>77</c:v>
                </c:pt>
                <c:pt idx="6">
                  <c:v>81</c:v>
                </c:pt>
                <c:pt idx="9">
                  <c:v>87</c:v>
                </c:pt>
                <c:pt idx="12">
                  <c:v>86</c:v>
                </c:pt>
              </c:numCache>
            </c:numRef>
          </c:val>
          <c:extLst>
            <c:ext xmlns:c16="http://schemas.microsoft.com/office/drawing/2014/chart" uri="{C3380CC4-5D6E-409C-BE32-E72D297353CC}">
              <c16:uniqueId val="{00000003-E1F6-447D-A4E2-C3C427611BA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1019</c:v>
                </c:pt>
                <c:pt idx="3">
                  <c:v>943</c:v>
                </c:pt>
                <c:pt idx="6">
                  <c:v>896</c:v>
                </c:pt>
                <c:pt idx="9">
                  <c:v>771</c:v>
                </c:pt>
                <c:pt idx="12">
                  <c:v>806</c:v>
                </c:pt>
              </c:numCache>
            </c:numRef>
          </c:val>
          <c:extLst>
            <c:ext xmlns:c16="http://schemas.microsoft.com/office/drawing/2014/chart" uri="{C3380CC4-5D6E-409C-BE32-E72D297353CC}">
              <c16:uniqueId val="{00000004-E1F6-447D-A4E2-C3C427611BA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E1F6-447D-A4E2-C3C427611BA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E1F6-447D-A4E2-C3C427611BA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5369</c:v>
                </c:pt>
                <c:pt idx="3">
                  <c:v>5734</c:v>
                </c:pt>
                <c:pt idx="6">
                  <c:v>5749</c:v>
                </c:pt>
                <c:pt idx="9">
                  <c:v>5565</c:v>
                </c:pt>
                <c:pt idx="12">
                  <c:v>5706</c:v>
                </c:pt>
              </c:numCache>
            </c:numRef>
          </c:val>
          <c:extLst>
            <c:ext xmlns:c16="http://schemas.microsoft.com/office/drawing/2014/chart" uri="{C3380CC4-5D6E-409C-BE32-E72D297353CC}">
              <c16:uniqueId val="{00000007-E1F6-447D-A4E2-C3C427611BA0}"/>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1895</c:v>
                </c:pt>
                <c:pt idx="2">
                  <c:v>#N/A</c:v>
                </c:pt>
                <c:pt idx="3">
                  <c:v>#N/A</c:v>
                </c:pt>
                <c:pt idx="4">
                  <c:v>2188</c:v>
                </c:pt>
                <c:pt idx="5">
                  <c:v>#N/A</c:v>
                </c:pt>
                <c:pt idx="6">
                  <c:v>#N/A</c:v>
                </c:pt>
                <c:pt idx="7">
                  <c:v>2327</c:v>
                </c:pt>
                <c:pt idx="8">
                  <c:v>#N/A</c:v>
                </c:pt>
                <c:pt idx="9">
                  <c:v>#N/A</c:v>
                </c:pt>
                <c:pt idx="10">
                  <c:v>2176</c:v>
                </c:pt>
                <c:pt idx="11">
                  <c:v>#N/A</c:v>
                </c:pt>
                <c:pt idx="12">
                  <c:v>#N/A</c:v>
                </c:pt>
                <c:pt idx="13">
                  <c:v>2446</c:v>
                </c:pt>
                <c:pt idx="14">
                  <c:v>#N/A</c:v>
                </c:pt>
              </c:numCache>
            </c:numRef>
          </c:val>
          <c:smooth val="0"/>
          <c:extLst>
            <c:ext xmlns:c16="http://schemas.microsoft.com/office/drawing/2014/chart" uri="{C3380CC4-5D6E-409C-BE32-E72D297353CC}">
              <c16:uniqueId val="{00000008-E1F6-447D-A4E2-C3C427611BA0}"/>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41884</c:v>
                </c:pt>
                <c:pt idx="5">
                  <c:v>42126</c:v>
                </c:pt>
                <c:pt idx="8">
                  <c:v>39878</c:v>
                </c:pt>
                <c:pt idx="11">
                  <c:v>38160</c:v>
                </c:pt>
                <c:pt idx="14">
                  <c:v>35528</c:v>
                </c:pt>
              </c:numCache>
            </c:numRef>
          </c:val>
          <c:extLst>
            <c:ext xmlns:c16="http://schemas.microsoft.com/office/drawing/2014/chart" uri="{C3380CC4-5D6E-409C-BE32-E72D297353CC}">
              <c16:uniqueId val="{00000000-718E-4500-9027-1C795225D5DD}"/>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5724</c:v>
                </c:pt>
                <c:pt idx="5">
                  <c:v>5542</c:v>
                </c:pt>
                <c:pt idx="8">
                  <c:v>5583</c:v>
                </c:pt>
                <c:pt idx="11">
                  <c:v>5536</c:v>
                </c:pt>
                <c:pt idx="14">
                  <c:v>5812</c:v>
                </c:pt>
              </c:numCache>
            </c:numRef>
          </c:val>
          <c:extLst>
            <c:ext xmlns:c16="http://schemas.microsoft.com/office/drawing/2014/chart" uri="{C3380CC4-5D6E-409C-BE32-E72D297353CC}">
              <c16:uniqueId val="{00000001-718E-4500-9027-1C795225D5DD}"/>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13461</c:v>
                </c:pt>
                <c:pt idx="5">
                  <c:v>12045</c:v>
                </c:pt>
                <c:pt idx="8">
                  <c:v>12262</c:v>
                </c:pt>
                <c:pt idx="11">
                  <c:v>11838</c:v>
                </c:pt>
                <c:pt idx="14">
                  <c:v>11008</c:v>
                </c:pt>
              </c:numCache>
            </c:numRef>
          </c:val>
          <c:extLst>
            <c:ext xmlns:c16="http://schemas.microsoft.com/office/drawing/2014/chart" uri="{C3380CC4-5D6E-409C-BE32-E72D297353CC}">
              <c16:uniqueId val="{00000002-718E-4500-9027-1C795225D5DD}"/>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718E-4500-9027-1C795225D5DD}"/>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718E-4500-9027-1C795225D5DD}"/>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1032</c:v>
                </c:pt>
                <c:pt idx="3">
                  <c:v>227</c:v>
                </c:pt>
                <c:pt idx="6">
                  <c:v>227</c:v>
                </c:pt>
                <c:pt idx="9">
                  <c:v>227</c:v>
                </c:pt>
                <c:pt idx="12">
                  <c:v>227</c:v>
                </c:pt>
              </c:numCache>
            </c:numRef>
          </c:val>
          <c:extLst>
            <c:ext xmlns:c16="http://schemas.microsoft.com/office/drawing/2014/chart" uri="{C3380CC4-5D6E-409C-BE32-E72D297353CC}">
              <c16:uniqueId val="{00000005-718E-4500-9027-1C795225D5DD}"/>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4515</c:v>
                </c:pt>
                <c:pt idx="3">
                  <c:v>4498</c:v>
                </c:pt>
                <c:pt idx="6">
                  <c:v>4452</c:v>
                </c:pt>
                <c:pt idx="9">
                  <c:v>4596</c:v>
                </c:pt>
                <c:pt idx="12">
                  <c:v>4471</c:v>
                </c:pt>
              </c:numCache>
            </c:numRef>
          </c:val>
          <c:extLst>
            <c:ext xmlns:c16="http://schemas.microsoft.com/office/drawing/2014/chart" uri="{C3380CC4-5D6E-409C-BE32-E72D297353CC}">
              <c16:uniqueId val="{00000006-718E-4500-9027-1C795225D5DD}"/>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538</c:v>
                </c:pt>
                <c:pt idx="3">
                  <c:v>495</c:v>
                </c:pt>
                <c:pt idx="6">
                  <c:v>561</c:v>
                </c:pt>
                <c:pt idx="9">
                  <c:v>474</c:v>
                </c:pt>
                <c:pt idx="12">
                  <c:v>437</c:v>
                </c:pt>
              </c:numCache>
            </c:numRef>
          </c:val>
          <c:extLst>
            <c:ext xmlns:c16="http://schemas.microsoft.com/office/drawing/2014/chart" uri="{C3380CC4-5D6E-409C-BE32-E72D297353CC}">
              <c16:uniqueId val="{00000007-718E-4500-9027-1C795225D5DD}"/>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6121</c:v>
                </c:pt>
                <c:pt idx="3">
                  <c:v>6037</c:v>
                </c:pt>
                <c:pt idx="6">
                  <c:v>6035</c:v>
                </c:pt>
                <c:pt idx="9">
                  <c:v>5931</c:v>
                </c:pt>
                <c:pt idx="12">
                  <c:v>6196</c:v>
                </c:pt>
              </c:numCache>
            </c:numRef>
          </c:val>
          <c:extLst>
            <c:ext xmlns:c16="http://schemas.microsoft.com/office/drawing/2014/chart" uri="{C3380CC4-5D6E-409C-BE32-E72D297353CC}">
              <c16:uniqueId val="{00000008-718E-4500-9027-1C795225D5DD}"/>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439</c:v>
                </c:pt>
                <c:pt idx="3">
                  <c:v>348</c:v>
                </c:pt>
                <c:pt idx="6">
                  <c:v>291</c:v>
                </c:pt>
                <c:pt idx="9">
                  <c:v>269</c:v>
                </c:pt>
                <c:pt idx="12">
                  <c:v>248</c:v>
                </c:pt>
              </c:numCache>
            </c:numRef>
          </c:val>
          <c:extLst>
            <c:ext xmlns:c16="http://schemas.microsoft.com/office/drawing/2014/chart" uri="{C3380CC4-5D6E-409C-BE32-E72D297353CC}">
              <c16:uniqueId val="{00000009-718E-4500-9027-1C795225D5DD}"/>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62736</c:v>
                </c:pt>
                <c:pt idx="3">
                  <c:v>63964</c:v>
                </c:pt>
                <c:pt idx="6">
                  <c:v>62219</c:v>
                </c:pt>
                <c:pt idx="9">
                  <c:v>60382</c:v>
                </c:pt>
                <c:pt idx="12">
                  <c:v>58158</c:v>
                </c:pt>
              </c:numCache>
            </c:numRef>
          </c:val>
          <c:extLst>
            <c:ext xmlns:c16="http://schemas.microsoft.com/office/drawing/2014/chart" uri="{C3380CC4-5D6E-409C-BE32-E72D297353CC}">
              <c16:uniqueId val="{0000000A-718E-4500-9027-1C795225D5DD}"/>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14311</c:v>
                </c:pt>
                <c:pt idx="2">
                  <c:v>#N/A</c:v>
                </c:pt>
                <c:pt idx="3">
                  <c:v>#N/A</c:v>
                </c:pt>
                <c:pt idx="4">
                  <c:v>15856</c:v>
                </c:pt>
                <c:pt idx="5">
                  <c:v>#N/A</c:v>
                </c:pt>
                <c:pt idx="6">
                  <c:v>#N/A</c:v>
                </c:pt>
                <c:pt idx="7">
                  <c:v>16061</c:v>
                </c:pt>
                <c:pt idx="8">
                  <c:v>#N/A</c:v>
                </c:pt>
                <c:pt idx="9">
                  <c:v>#N/A</c:v>
                </c:pt>
                <c:pt idx="10">
                  <c:v>16344</c:v>
                </c:pt>
                <c:pt idx="11">
                  <c:v>#N/A</c:v>
                </c:pt>
                <c:pt idx="12">
                  <c:v>#N/A</c:v>
                </c:pt>
                <c:pt idx="13">
                  <c:v>17389</c:v>
                </c:pt>
                <c:pt idx="14">
                  <c:v>#N/A</c:v>
                </c:pt>
              </c:numCache>
            </c:numRef>
          </c:val>
          <c:smooth val="0"/>
          <c:extLst>
            <c:ext xmlns:c16="http://schemas.microsoft.com/office/drawing/2014/chart" uri="{C3380CC4-5D6E-409C-BE32-E72D297353CC}">
              <c16:uniqueId val="{0000000B-718E-4500-9027-1C795225D5DD}"/>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4586</c:v>
                </c:pt>
                <c:pt idx="1">
                  <c:v>4773</c:v>
                </c:pt>
                <c:pt idx="2">
                  <c:v>4585</c:v>
                </c:pt>
              </c:numCache>
            </c:numRef>
          </c:val>
          <c:extLst>
            <c:ext xmlns:c16="http://schemas.microsoft.com/office/drawing/2014/chart" uri="{C3380CC4-5D6E-409C-BE32-E72D297353CC}">
              <c16:uniqueId val="{00000000-3BB0-448C-9F31-8A8DBA23C6D0}"/>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469</c:v>
                </c:pt>
                <c:pt idx="1">
                  <c:v>569</c:v>
                </c:pt>
                <c:pt idx="2">
                  <c:v>469</c:v>
                </c:pt>
              </c:numCache>
            </c:numRef>
          </c:val>
          <c:extLst>
            <c:ext xmlns:c16="http://schemas.microsoft.com/office/drawing/2014/chart" uri="{C3380CC4-5D6E-409C-BE32-E72D297353CC}">
              <c16:uniqueId val="{00000001-3BB0-448C-9F31-8A8DBA23C6D0}"/>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6671</c:v>
                </c:pt>
                <c:pt idx="1">
                  <c:v>5689</c:v>
                </c:pt>
                <c:pt idx="2">
                  <c:v>4748</c:v>
                </c:pt>
              </c:numCache>
            </c:numRef>
          </c:val>
          <c:extLst>
            <c:ext xmlns:c16="http://schemas.microsoft.com/office/drawing/2014/chart" uri="{C3380CC4-5D6E-409C-BE32-E72D297353CC}">
              <c16:uniqueId val="{00000002-3BB0-448C-9F31-8A8DBA23C6D0}"/>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北海道岩見沢市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実質公債費比率については、過年度に発行した地方債の償還終了に伴い元利償還金が減少したことにより単年では良化したが、３か年平均では、比率の小さい令和３年度が外れたことにより指標が悪化した。</a:t>
          </a:r>
        </a:p>
        <a:p>
          <a:r>
            <a:rPr kumimoji="1" lang="ja-JP" altLang="en-US" sz="1400">
              <a:latin typeface="ＭＳ ゴシック" pitchFamily="49" charset="-128"/>
              <a:ea typeface="ＭＳ ゴシック" pitchFamily="49" charset="-128"/>
            </a:rPr>
            <a:t>　今後は庁舎建設など建設改良事業の財源として発行した地方債の元利償還金が増加することを十分に考慮し、引き続き許可制移行基準である１８％を超えることのないように努める。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満期一括償還地方債は利用していない。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北海道岩見沢市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将来負担比率については、地方債現在高が令和</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年度をピークに減少傾向となるため、早期健全化基準を下回り、良好な状態である。</a:t>
          </a:r>
        </a:p>
        <a:p>
          <a:r>
            <a:rPr kumimoji="1" lang="ja-JP" altLang="en-US" sz="1400">
              <a:latin typeface="ＭＳ ゴシック" pitchFamily="49" charset="-128"/>
              <a:ea typeface="ＭＳ ゴシック" pitchFamily="49" charset="-128"/>
            </a:rPr>
            <a:t>　将来負担比率が低く抑えられている要因としては、充当可能財源等が多いことが挙げられる。</a:t>
          </a:r>
        </a:p>
        <a:p>
          <a:r>
            <a:rPr kumimoji="1" lang="ja-JP" altLang="en-US" sz="1400">
              <a:latin typeface="ＭＳ ゴシック" pitchFamily="49" charset="-128"/>
              <a:ea typeface="ＭＳ ゴシック" pitchFamily="49" charset="-128"/>
            </a:rPr>
            <a:t>　充当可能基金が財政調整基金を始めとして、約</a:t>
          </a:r>
          <a:r>
            <a:rPr kumimoji="1" lang="en-US" altLang="ja-JP" sz="1400">
              <a:latin typeface="ＭＳ ゴシック" pitchFamily="49" charset="-128"/>
              <a:ea typeface="ＭＳ ゴシック" pitchFamily="49" charset="-128"/>
            </a:rPr>
            <a:t>110</a:t>
          </a:r>
          <a:r>
            <a:rPr kumimoji="1" lang="ja-JP" altLang="en-US" sz="1400">
              <a:latin typeface="ＭＳ ゴシック" pitchFamily="49" charset="-128"/>
              <a:ea typeface="ＭＳ ゴシック" pitchFamily="49" charset="-128"/>
            </a:rPr>
            <a:t>億円あること、交付税措置のある起債を活用していることから、基準財政需要額算入見込額が約</a:t>
          </a:r>
          <a:r>
            <a:rPr kumimoji="1" lang="en-US" altLang="ja-JP" sz="1400">
              <a:latin typeface="ＭＳ ゴシック" pitchFamily="49" charset="-128"/>
              <a:ea typeface="ＭＳ ゴシック" pitchFamily="49" charset="-128"/>
            </a:rPr>
            <a:t>355</a:t>
          </a:r>
          <a:r>
            <a:rPr kumimoji="1" lang="ja-JP" altLang="en-US" sz="1400">
              <a:latin typeface="ＭＳ ゴシック" pitchFamily="49" charset="-128"/>
              <a:ea typeface="ＭＳ ゴシック" pitchFamily="49" charset="-128"/>
            </a:rPr>
            <a:t>億円あることによる。</a:t>
          </a:r>
        </a:p>
        <a:p>
          <a:r>
            <a:rPr kumimoji="1" lang="ja-JP" altLang="en-US" sz="1400">
              <a:latin typeface="ＭＳ ゴシック" pitchFamily="49" charset="-128"/>
              <a:ea typeface="ＭＳ ゴシック" pitchFamily="49" charset="-128"/>
            </a:rPr>
            <a:t>　今後、中長期財政計画（</a:t>
          </a:r>
          <a:r>
            <a:rPr kumimoji="1" lang="en-US" altLang="ja-JP" sz="1400">
              <a:latin typeface="ＭＳ ゴシック" pitchFamily="49" charset="-128"/>
              <a:ea typeface="ＭＳ ゴシック" pitchFamily="49" charset="-128"/>
            </a:rPr>
            <a:t>R5</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R14</a:t>
          </a:r>
          <a:r>
            <a:rPr kumimoji="1" lang="ja-JP" altLang="en-US" sz="1400">
              <a:latin typeface="ＭＳ ゴシック" pitchFamily="49" charset="-128"/>
              <a:ea typeface="ＭＳ ゴシック" pitchFamily="49" charset="-128"/>
            </a:rPr>
            <a:t>）における収支改善に取り組み、地方債残高は減少する見込みだが、新病院建設に伴う繰出金といった、将来負担の増が見込まれることから、今後も良質な起債を活用し、将来にわたって安定した財政運営が継続できるよう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北海道岩見沢市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６年度において、財源不足が生じたため財政調整基金を４億円取り崩したほか、ふるさとづくり推進基金や特定公共施設等整備基金、合併まちづくり推進基金等を取り崩しており、基金全体の残高は減少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将来に向けて持続可能な健全財政を維持していくためには、一定程度の基金残高を確保しておくことが必要であると考えており、特定の使途のために基金を蓄えているということではなく、自然災害への対応や年度間収支の調整など、必要やむを得ない場合にのみ、基金を取り崩すことになると思われ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特定公共施設等整備基金　～　岩見沢市の総合計画に基づく特定公共施設等整備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合併まちづくり基金　～　市町村の合併に伴う市民の連帯の強化及び地域の振興に資する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ふるさとづくり推進基金　～　岩見沢市の特色を活かした個性豊かな新しいふるさとづくりを推進し、地域の振興を図る　</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地域福祉基金　～　地域福祉づくりの推進及び交通遺児の福祉増進を図る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競馬場等管理基金　～　岩見沢競馬場及びハロンズ岩見沢の施設管理並びに競馬事業の清算の財源に充てる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特定公共施設等整備基金については、財源不足が生じたため、岩見沢市の総合計画に基づく特定公共施設整備に係る財源として取り崩したため基金残高は減少している。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合併まちづくり基金については、各年度の起債償還額の範囲内での取崩しをしているため、減少している。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ふるさと応援寄附金を財源としているふるさとづくり推進基金については、寄附の目的に応じて積立を行っているが、令和６年度においては、積立より取崩が多かったため、基金残高は減少している。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地域福祉基金については、財源不足が生じたため、地域福祉づくりの推進等に係る財源として取り崩したため基金残高は減少している。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競馬場等管理基金については、大きな動きはなく、横ばいとなっている。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将来に向けて持続可能な健全財政を維持していくためには、一定程度の基金残高を確保しておくことが必要であると考えており、必要やむを得ない場合にのみ、基金を取り崩すことになると思われる。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財源不足が生じたため、財政調整基金を４億円取り崩した。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将来に向けて持続可能な健全財政を維持していくためには、一定程度の基金残高を確保しておくことが必要であると考えており、特定の使途のために基金を蓄えているということではなく、自然災害への対応や年度間収支の調整など、必要やむを得ない場合にのみ、基金を取り崩すことになると思われ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地方債の償還に係る財源として減債基金を２億３千万円取り崩した。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将来に向けて持続可能な健全財政を維持していくためには、一定程度の基金残高を確保しておくことが必要であると考えており、必要やむを得ない場合にのみ、基金を取り崩すことになると思われる。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北海道岩見沢市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74,204
73,843
481.02
49,256,521
48,993,967
262,554
25,193,281
58,158,007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10.8
80.1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課税客体に占める高齢者人口の割合や中小企業の割合が大きい影響で、税基盤が脆弱となっており、歳入全体のうち市税の占める割合が</a:t>
          </a:r>
          <a:r>
            <a:rPr kumimoji="1" lang="en-US" altLang="ja-JP" sz="1300">
              <a:latin typeface="ＭＳ Ｐゴシック" panose="020B0600070205080204" pitchFamily="50" charset="-128"/>
              <a:ea typeface="ＭＳ Ｐゴシック" panose="020B0600070205080204" pitchFamily="50" charset="-128"/>
            </a:rPr>
            <a:t>16.9</a:t>
          </a:r>
          <a:r>
            <a:rPr kumimoji="1" lang="ja-JP" altLang="en-US" sz="1300">
              <a:latin typeface="ＭＳ Ｐゴシック" panose="020B0600070205080204" pitchFamily="50" charset="-128"/>
              <a:ea typeface="ＭＳ Ｐゴシック" panose="020B0600070205080204" pitchFamily="50" charset="-128"/>
            </a:rPr>
            <a:t>％と低く、財政力指数が類似団体平均を下回っている状況にある。定員管理の適正化等の推進、施設の適正配置や計画的な改修・修繕を行う等、歳出削減を実施し、財政基盤の強化に努める。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59267</xdr:rowOff>
    </xdr:from>
    <xdr:to>
      <xdr:col>23</xdr:col>
      <xdr:colOff>133350</xdr:colOff>
      <xdr:row>44</xdr:row>
      <xdr:rowOff>84667</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060017"/>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56744</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84667</xdr:rowOff>
    </xdr:from>
    <xdr:to>
      <xdr:col>24</xdr:col>
      <xdr:colOff>12700</xdr:colOff>
      <xdr:row>44</xdr:row>
      <xdr:rowOff>84667</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33</xdr:row>
      <xdr:rowOff>145644</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5803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59267</xdr:rowOff>
    </xdr:from>
    <xdr:to>
      <xdr:col>24</xdr:col>
      <xdr:colOff>12700</xdr:colOff>
      <xdr:row>35</xdr:row>
      <xdr:rowOff>59267</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060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35983</xdr:rowOff>
    </xdr:from>
    <xdr:to>
      <xdr:col>23</xdr:col>
      <xdr:colOff>133350</xdr:colOff>
      <xdr:row>41</xdr:row>
      <xdr:rowOff>35983</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0654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38</xdr:row>
      <xdr:rowOff>103310</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66184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39</xdr:row>
      <xdr:rowOff>86783</xdr:rowOff>
    </xdr:from>
    <xdr:to>
      <xdr:col>23</xdr:col>
      <xdr:colOff>184150</xdr:colOff>
      <xdr:row>40</xdr:row>
      <xdr:rowOff>16933</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35983</xdr:rowOff>
    </xdr:from>
    <xdr:to>
      <xdr:col>19</xdr:col>
      <xdr:colOff>133350</xdr:colOff>
      <xdr:row>41</xdr:row>
      <xdr:rowOff>35983</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0654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39</xdr:row>
      <xdr:rowOff>86783</xdr:rowOff>
    </xdr:from>
    <xdr:to>
      <xdr:col>19</xdr:col>
      <xdr:colOff>184150</xdr:colOff>
      <xdr:row>40</xdr:row>
      <xdr:rowOff>16933</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38</xdr:row>
      <xdr:rowOff>27110</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5422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35983</xdr:rowOff>
    </xdr:from>
    <xdr:to>
      <xdr:col>15</xdr:col>
      <xdr:colOff>82550</xdr:colOff>
      <xdr:row>41</xdr:row>
      <xdr:rowOff>35983</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0654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39</xdr:row>
      <xdr:rowOff>46567</xdr:rowOff>
    </xdr:from>
    <xdr:to>
      <xdr:col>15</xdr:col>
      <xdr:colOff>133350</xdr:colOff>
      <xdr:row>39</xdr:row>
      <xdr:rowOff>148167</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37</xdr:row>
      <xdr:rowOff>158344</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35983</xdr:rowOff>
    </xdr:from>
    <xdr:to>
      <xdr:col>11</xdr:col>
      <xdr:colOff>31750</xdr:colOff>
      <xdr:row>41</xdr:row>
      <xdr:rowOff>35983</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0654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39</xdr:row>
      <xdr:rowOff>86783</xdr:rowOff>
    </xdr:from>
    <xdr:to>
      <xdr:col>11</xdr:col>
      <xdr:colOff>82550</xdr:colOff>
      <xdr:row>40</xdr:row>
      <xdr:rowOff>16933</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677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38</xdr:row>
      <xdr:rowOff>27110</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37</xdr:row>
      <xdr:rowOff>67733</xdr:rowOff>
    </xdr:from>
    <xdr:to>
      <xdr:col>7</xdr:col>
      <xdr:colOff>31750</xdr:colOff>
      <xdr:row>37</xdr:row>
      <xdr:rowOff>169334</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641138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36</xdr:row>
      <xdr:rowOff>8060</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180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156633</xdr:rowOff>
    </xdr:from>
    <xdr:to>
      <xdr:col>23</xdr:col>
      <xdr:colOff>184150</xdr:colOff>
      <xdr:row>41</xdr:row>
      <xdr:rowOff>86783</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128710</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6986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40</xdr:row>
      <xdr:rowOff>156633</xdr:rowOff>
    </xdr:from>
    <xdr:to>
      <xdr:col>19</xdr:col>
      <xdr:colOff>184150</xdr:colOff>
      <xdr:row>41</xdr:row>
      <xdr:rowOff>86783</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71560</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101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40</xdr:row>
      <xdr:rowOff>156633</xdr:rowOff>
    </xdr:from>
    <xdr:to>
      <xdr:col>15</xdr:col>
      <xdr:colOff>133350</xdr:colOff>
      <xdr:row>41</xdr:row>
      <xdr:rowOff>86783</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71560</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40</xdr:row>
      <xdr:rowOff>156633</xdr:rowOff>
    </xdr:from>
    <xdr:to>
      <xdr:col>11</xdr:col>
      <xdr:colOff>82550</xdr:colOff>
      <xdr:row>41</xdr:row>
      <xdr:rowOff>86783</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71560</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156633</xdr:rowOff>
    </xdr:from>
    <xdr:to>
      <xdr:col>7</xdr:col>
      <xdr:colOff>31750</xdr:colOff>
      <xdr:row>41</xdr:row>
      <xdr:rowOff>86783</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71560</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令和６年度は、人件費、補助費等が増加したことに伴い、数値は昨年度より悪化している。　</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今後とも自主財源である市税の徴収率の向上による増収、定員管理の適正化等の義務的経費の削減や物件費及び維持補修費の抑制に努め、改善を図る。</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160655</xdr:rowOff>
    </xdr:from>
    <xdr:to>
      <xdr:col>23</xdr:col>
      <xdr:colOff>133350</xdr:colOff>
      <xdr:row>67</xdr:row>
      <xdr:rowOff>43815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276205"/>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15892</xdr:rowOff>
    </xdr:from>
    <xdr:ext cx="762000" cy="259045"/>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503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43815</xdr:rowOff>
    </xdr:from>
    <xdr:to>
      <xdr:col>24</xdr:col>
      <xdr:colOff>12700</xdr:colOff>
      <xdr:row>67</xdr:row>
      <xdr:rowOff>43815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530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75582</xdr:rowOff>
    </xdr:from>
    <xdr:ext cx="762000" cy="259045"/>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10019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160655</xdr:rowOff>
    </xdr:from>
    <xdr:to>
      <xdr:col>24</xdr:col>
      <xdr:colOff>12700</xdr:colOff>
      <xdr:row>59</xdr:row>
      <xdr:rowOff>160655</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276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66993</xdr:rowOff>
    </xdr:from>
    <xdr:to>
      <xdr:col>23</xdr:col>
      <xdr:colOff>133350</xdr:colOff>
      <xdr:row>66</xdr:row>
      <xdr:rowOff>52388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114800" y="11211243"/>
          <a:ext cx="838200" cy="156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47324</xdr:rowOff>
    </xdr:from>
    <xdr:ext cx="762000" cy="25904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8486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30797</xdr:rowOff>
    </xdr:from>
    <xdr:to>
      <xdr:col>23</xdr:col>
      <xdr:colOff>184150</xdr:colOff>
      <xdr:row>64</xdr:row>
      <xdr:rowOff>132397</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1003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66993</xdr:rowOff>
    </xdr:from>
    <xdr:to>
      <xdr:col>19</xdr:col>
      <xdr:colOff>133350</xdr:colOff>
      <xdr:row>65</xdr:row>
      <xdr:rowOff>127318</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flipV="1">
          <a:off x="3225800" y="11211243"/>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111760</xdr:rowOff>
    </xdr:from>
    <xdr:to>
      <xdr:col>19</xdr:col>
      <xdr:colOff>184150</xdr:colOff>
      <xdr:row>64</xdr:row>
      <xdr:rowOff>41910</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52087</xdr:rowOff>
    </xdr:from>
    <xdr:ext cx="7366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681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127318</xdr:rowOff>
    </xdr:from>
    <xdr:to>
      <xdr:col>15</xdr:col>
      <xdr:colOff>82550</xdr:colOff>
      <xdr:row>65</xdr:row>
      <xdr:rowOff>145415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2336800" y="11271568"/>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51435</xdr:rowOff>
    </xdr:from>
    <xdr:to>
      <xdr:col>15</xdr:col>
      <xdr:colOff>133350</xdr:colOff>
      <xdr:row>63</xdr:row>
      <xdr:rowOff>153035</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163212</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621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121285</xdr:rowOff>
    </xdr:from>
    <xdr:to>
      <xdr:col>11</xdr:col>
      <xdr:colOff>31750</xdr:colOff>
      <xdr:row>65</xdr:row>
      <xdr:rowOff>145415</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1447800" y="11265535"/>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29845</xdr:rowOff>
    </xdr:from>
    <xdr:to>
      <xdr:col>11</xdr:col>
      <xdr:colOff>82550</xdr:colOff>
      <xdr:row>62</xdr:row>
      <xdr:rowOff>131445</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141622</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42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69532</xdr:rowOff>
    </xdr:from>
    <xdr:to>
      <xdr:col>7</xdr:col>
      <xdr:colOff>31750</xdr:colOff>
      <xdr:row>63</xdr:row>
      <xdr:rowOff>171132</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8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9859</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63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66</xdr:row>
      <xdr:rowOff>1588</xdr:rowOff>
    </xdr:from>
    <xdr:to>
      <xdr:col>23</xdr:col>
      <xdr:colOff>184150</xdr:colOff>
      <xdr:row>66</xdr:row>
      <xdr:rowOff>103188</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1317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145115</xdr:rowOff>
    </xdr:from>
    <xdr:ext cx="762000" cy="25904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1289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16193</xdr:rowOff>
    </xdr:from>
    <xdr:to>
      <xdr:col>19</xdr:col>
      <xdr:colOff>184150</xdr:colOff>
      <xdr:row>65</xdr:row>
      <xdr:rowOff>117793</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116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102570</xdr:rowOff>
    </xdr:from>
    <xdr:ext cx="7366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1246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76518</xdr:rowOff>
    </xdr:from>
    <xdr:to>
      <xdr:col>15</xdr:col>
      <xdr:colOff>133350</xdr:colOff>
      <xdr:row>66</xdr:row>
      <xdr:rowOff>6668</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1220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162895</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1307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65</xdr:row>
      <xdr:rowOff>94615</xdr:rowOff>
    </xdr:from>
    <xdr:to>
      <xdr:col>11</xdr:col>
      <xdr:colOff>82550</xdr:colOff>
      <xdr:row>66</xdr:row>
      <xdr:rowOff>24765</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1238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66</xdr:row>
      <xdr:rowOff>9542</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1325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70485</xdr:rowOff>
    </xdr:from>
    <xdr:to>
      <xdr:col>7</xdr:col>
      <xdr:colOff>31750</xdr:colOff>
      <xdr:row>66</xdr:row>
      <xdr:rowOff>635</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1214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156862</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130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[198,170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類似団体と比較して、維持補修費等に起因し高くなっている。</a:t>
          </a:r>
        </a:p>
        <a:p>
          <a:r>
            <a:rPr kumimoji="1" lang="ja-JP" altLang="en-US" sz="1300">
              <a:latin typeface="ＭＳ Ｐゴシック" panose="020B0600070205080204" pitchFamily="50" charset="-128"/>
              <a:ea typeface="ＭＳ Ｐゴシック" panose="020B0600070205080204" pitchFamily="50" charset="-128"/>
            </a:rPr>
            <a:t>　維持補修費について、豪雪地帯であることから除排雪経費の占める割合が大きく、類似団体よりも大きい金額になっている。また、施設の老朽化による修繕費用の負担も大きく、施設の適正配置や計画的な改修・修繕を行い抑制に努める。</a:t>
          </a:r>
        </a:p>
        <a:p>
          <a:r>
            <a:rPr kumimoji="1" lang="ja-JP" altLang="en-US" sz="1300">
              <a:latin typeface="ＭＳ Ｐゴシック" panose="020B0600070205080204" pitchFamily="50" charset="-128"/>
              <a:ea typeface="ＭＳ Ｐゴシック" panose="020B0600070205080204" pitchFamily="50" charset="-128"/>
            </a:rPr>
            <a:t>　今後は経常経費の抑制に努め、より一層、住民ニーズに応えるサービス向上と業務の効率化を図る。</a:t>
          </a:r>
        </a:p>
      </xdr:txBody>
    </xdr:sp>
    <xdr:clientData/>
  </xdr:twoCellAnchor>
  <xdr:oneCellAnchor>
    <xdr:from>
      <xdr:col>3</xdr:col>
      <xdr:colOff>95250</xdr:colOff>
      <xdr:row>77</xdr:row>
      <xdr:rowOff>6350</xdr:rowOff>
    </xdr:from>
    <xdr:ext cx="349839" cy="225703"/>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22041</xdr:rowOff>
    </xdr:from>
    <xdr:to>
      <xdr:col>23</xdr:col>
      <xdr:colOff>133350</xdr:colOff>
      <xdr:row>89</xdr:row>
      <xdr:rowOff>10283</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909491"/>
          <a:ext cx="0" cy="13598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153810</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24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321,360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10283</xdr:rowOff>
    </xdr:from>
    <xdr:to>
      <xdr:col>24</xdr:col>
      <xdr:colOff>12700</xdr:colOff>
      <xdr:row>89</xdr:row>
      <xdr:rowOff>10283</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26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108418</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652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22041</xdr:rowOff>
    </xdr:from>
    <xdr:to>
      <xdr:col>24</xdr:col>
      <xdr:colOff>12700</xdr:colOff>
      <xdr:row>81</xdr:row>
      <xdr:rowOff>22041</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909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152330</xdr:rowOff>
    </xdr:from>
    <xdr:to>
      <xdr:col>23</xdr:col>
      <xdr:colOff>133350</xdr:colOff>
      <xdr:row>84</xdr:row>
      <xdr:rowOff>18227</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4382680"/>
          <a:ext cx="838200" cy="37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98435</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4157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189,907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81908</xdr:rowOff>
    </xdr:from>
    <xdr:to>
      <xdr:col>23</xdr:col>
      <xdr:colOff>184150</xdr:colOff>
      <xdr:row>84</xdr:row>
      <xdr:rowOff>12058</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4312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152330</xdr:rowOff>
    </xdr:from>
    <xdr:to>
      <xdr:col>19</xdr:col>
      <xdr:colOff>133350</xdr:colOff>
      <xdr:row>83</xdr:row>
      <xdr:rowOff>157866</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3225800" y="14382680"/>
          <a:ext cx="889000" cy="5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819</xdr:rowOff>
    </xdr:from>
    <xdr:to>
      <xdr:col>19</xdr:col>
      <xdr:colOff>184150</xdr:colOff>
      <xdr:row>83</xdr:row>
      <xdr:rowOff>102419</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4231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112596</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4000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157866</xdr:rowOff>
    </xdr:from>
    <xdr:to>
      <xdr:col>15</xdr:col>
      <xdr:colOff>82550</xdr:colOff>
      <xdr:row>84</xdr:row>
      <xdr:rowOff>9367</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flipV="1">
          <a:off x="2336800" y="14388216"/>
          <a:ext cx="889000" cy="22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159493</xdr:rowOff>
    </xdr:from>
    <xdr:to>
      <xdr:col>15</xdr:col>
      <xdr:colOff>133350</xdr:colOff>
      <xdr:row>83</xdr:row>
      <xdr:rowOff>89643</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4218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99820</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3987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133026</xdr:rowOff>
    </xdr:from>
    <xdr:to>
      <xdr:col>11</xdr:col>
      <xdr:colOff>31750</xdr:colOff>
      <xdr:row>84</xdr:row>
      <xdr:rowOff>9367</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447800" y="14363376"/>
          <a:ext cx="889000" cy="47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125918</xdr:rowOff>
    </xdr:from>
    <xdr:to>
      <xdr:col>11</xdr:col>
      <xdr:colOff>82550</xdr:colOff>
      <xdr:row>83</xdr:row>
      <xdr:rowOff>56068</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4184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66245</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3953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19242</xdr:rowOff>
    </xdr:from>
    <xdr:to>
      <xdr:col>7</xdr:col>
      <xdr:colOff>31750</xdr:colOff>
      <xdr:row>82</xdr:row>
      <xdr:rowOff>120842</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4078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131019</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3847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138877</xdr:rowOff>
    </xdr:from>
    <xdr:to>
      <xdr:col>23</xdr:col>
      <xdr:colOff>184150</xdr:colOff>
      <xdr:row>84</xdr:row>
      <xdr:rowOff>69027</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4369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110954</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4341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198,170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101530</xdr:rowOff>
    </xdr:from>
    <xdr:to>
      <xdr:col>19</xdr:col>
      <xdr:colOff>184150</xdr:colOff>
      <xdr:row>84</xdr:row>
      <xdr:rowOff>31680</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433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16457</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4418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107066</xdr:rowOff>
    </xdr:from>
    <xdr:to>
      <xdr:col>15</xdr:col>
      <xdr:colOff>133350</xdr:colOff>
      <xdr:row>84</xdr:row>
      <xdr:rowOff>37216</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4337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21993</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4423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130017</xdr:rowOff>
    </xdr:from>
    <xdr:to>
      <xdr:col>11</xdr:col>
      <xdr:colOff>82550</xdr:colOff>
      <xdr:row>84</xdr:row>
      <xdr:rowOff>60167</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4360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44944</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4446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82226</xdr:rowOff>
    </xdr:from>
    <xdr:to>
      <xdr:col>7</xdr:col>
      <xdr:colOff>31750</xdr:colOff>
      <xdr:row>84</xdr:row>
      <xdr:rowOff>12376</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4312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168603</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4398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国家公務員に準拠した給与改定を実施するなど、今後も引き続き給与水準の適正化に努めることにより、同程度の水準を維持する見込み。</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112486</xdr:rowOff>
    </xdr:from>
    <xdr:to>
      <xdr:col>81</xdr:col>
      <xdr:colOff>44450</xdr:colOff>
      <xdr:row>88</xdr:row>
      <xdr:rowOff>137886</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657036"/>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109963</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197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137886</xdr:rowOff>
    </xdr:from>
    <xdr:to>
      <xdr:col>81</xdr:col>
      <xdr:colOff>133350</xdr:colOff>
      <xdr:row>88</xdr:row>
      <xdr:rowOff>137886</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22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27413</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40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112486</xdr:rowOff>
    </xdr:from>
    <xdr:to>
      <xdr:col>81</xdr:col>
      <xdr:colOff>133350</xdr:colOff>
      <xdr:row>79</xdr:row>
      <xdr:rowOff>112486</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65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68036</xdr:rowOff>
    </xdr:from>
    <xdr:to>
      <xdr:col>81</xdr:col>
      <xdr:colOff>44450</xdr:colOff>
      <xdr:row>87</xdr:row>
      <xdr:rowOff>119743</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16179800" y="14984186"/>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100891</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502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84364</xdr:rowOff>
    </xdr:from>
    <xdr:to>
      <xdr:col>81</xdr:col>
      <xdr:colOff>95250</xdr:colOff>
      <xdr:row>86</xdr:row>
      <xdr:rowOff>14514</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65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119743</xdr:rowOff>
    </xdr:from>
    <xdr:to>
      <xdr:col>77</xdr:col>
      <xdr:colOff>44450</xdr:colOff>
      <xdr:row>88</xdr:row>
      <xdr:rowOff>0</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5290800" y="1503589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101600</xdr:rowOff>
    </xdr:from>
    <xdr:to>
      <xdr:col>77</xdr:col>
      <xdr:colOff>95250</xdr:colOff>
      <xdr:row>86</xdr:row>
      <xdr:rowOff>31750</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41927</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44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136979</xdr:rowOff>
    </xdr:from>
    <xdr:to>
      <xdr:col>72</xdr:col>
      <xdr:colOff>203200</xdr:colOff>
      <xdr:row>88</xdr:row>
      <xdr:rowOff>0</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a:off x="14401800" y="15053129"/>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118836</xdr:rowOff>
    </xdr:from>
    <xdr:to>
      <xdr:col>73</xdr:col>
      <xdr:colOff>44450</xdr:colOff>
      <xdr:row>86</xdr:row>
      <xdr:rowOff>48986</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69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59163</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4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85271</xdr:rowOff>
    </xdr:from>
    <xdr:to>
      <xdr:col>68</xdr:col>
      <xdr:colOff>152400</xdr:colOff>
      <xdr:row>87</xdr:row>
      <xdr:rowOff>136979</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a:off x="13512800" y="15001421"/>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101600</xdr:rowOff>
    </xdr:from>
    <xdr:to>
      <xdr:col>68</xdr:col>
      <xdr:colOff>203200</xdr:colOff>
      <xdr:row>86</xdr:row>
      <xdr:rowOff>31750</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41927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44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170543</xdr:rowOff>
    </xdr:from>
    <xdr:to>
      <xdr:col>64</xdr:col>
      <xdr:colOff>152400</xdr:colOff>
      <xdr:row>86</xdr:row>
      <xdr:rowOff>100693</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74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110870</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51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17236</xdr:rowOff>
    </xdr:from>
    <xdr:to>
      <xdr:col>81</xdr:col>
      <xdr:colOff>95250</xdr:colOff>
      <xdr:row>87</xdr:row>
      <xdr:rowOff>118836</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4933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160763</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4905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68943</xdr:rowOff>
    </xdr:from>
    <xdr:to>
      <xdr:col>77</xdr:col>
      <xdr:colOff>95250</xdr:colOff>
      <xdr:row>87</xdr:row>
      <xdr:rowOff>170543</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4985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155320</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5071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120650</xdr:rowOff>
    </xdr:from>
    <xdr:to>
      <xdr:col>73</xdr:col>
      <xdr:colOff>44450</xdr:colOff>
      <xdr:row>88</xdr:row>
      <xdr:rowOff>50800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503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35577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51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87</xdr:row>
      <xdr:rowOff>86179</xdr:rowOff>
    </xdr:from>
    <xdr:to>
      <xdr:col>68</xdr:col>
      <xdr:colOff>203200</xdr:colOff>
      <xdr:row>88</xdr:row>
      <xdr:rowOff>16329</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5002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1106</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5088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34471</xdr:rowOff>
    </xdr:from>
    <xdr:to>
      <xdr:col>64</xdr:col>
      <xdr:colOff>152400</xdr:colOff>
      <xdr:row>87</xdr:row>
      <xdr:rowOff>136071</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495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120848</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5036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[6.72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新規採用職員の抑制などにより、類似団体平均を下回っている。令和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年度に策定した定員管理計画を着実に実行し、職員数の適正化を図っている。</a:t>
          </a:r>
        </a:p>
      </xdr:txBody>
    </xdr:sp>
    <xdr:clientData/>
  </xdr:twoCellAnchor>
  <xdr:oneCellAnchor>
    <xdr:from>
      <xdr:col>61</xdr:col>
      <xdr:colOff>6350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a:extLst>
            <a:ext uri="{FF2B5EF4-FFF2-40B4-BE49-F238E27FC236}">
              <a16:creationId xmlns:a16="http://schemas.microsoft.com/office/drawing/2014/main" id="{00000000-0008-0000-0300-00003C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27940</xdr:rowOff>
    </xdr:from>
    <xdr:to>
      <xdr:col>81</xdr:col>
      <xdr:colOff>44450</xdr:colOff>
      <xdr:row>67</xdr:row>
      <xdr:rowOff>45538</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7018000" y="10143490"/>
          <a:ext cx="0" cy="13891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17615</xdr:rowOff>
    </xdr:from>
    <xdr:ext cx="762000" cy="259045"/>
    <xdr:sp macro="" textlink="">
      <xdr:nvSpPr>
        <xdr:cNvPr id="318" name="定員管理の状況最小値テキスト">
          <a:extLst>
            <a:ext uri="{FF2B5EF4-FFF2-40B4-BE49-F238E27FC236}">
              <a16:creationId xmlns:a16="http://schemas.microsoft.com/office/drawing/2014/main" id="{00000000-0008-0000-0300-00003E010000}"/>
            </a:ext>
          </a:extLst>
        </xdr:cNvPr>
        <xdr:cNvSpPr txBox="1"/>
      </xdr:nvSpPr>
      <xdr:spPr>
        <a:xfrm>
          <a:off x="17106900" y="11504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45538</xdr:rowOff>
    </xdr:from>
    <xdr:to>
      <xdr:col>81</xdr:col>
      <xdr:colOff>133350</xdr:colOff>
      <xdr:row>67</xdr:row>
      <xdr:rowOff>45538</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1532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114317</xdr:rowOff>
    </xdr:from>
    <xdr:ext cx="762000" cy="259045"/>
    <xdr:sp macro="" textlink="">
      <xdr:nvSpPr>
        <xdr:cNvPr id="320" name="定員管理の状況最大値テキスト">
          <a:extLst>
            <a:ext uri="{FF2B5EF4-FFF2-40B4-BE49-F238E27FC236}">
              <a16:creationId xmlns:a16="http://schemas.microsoft.com/office/drawing/2014/main" id="{00000000-0008-0000-0300-000040010000}"/>
            </a:ext>
          </a:extLst>
        </xdr:cNvPr>
        <xdr:cNvSpPr txBox="1"/>
      </xdr:nvSpPr>
      <xdr:spPr>
        <a:xfrm>
          <a:off x="17106900" y="988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27940</xdr:rowOff>
    </xdr:from>
    <xdr:to>
      <xdr:col>81</xdr:col>
      <xdr:colOff>133350</xdr:colOff>
      <xdr:row>59</xdr:row>
      <xdr:rowOff>27940</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6929100" y="1014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71362</xdr:rowOff>
    </xdr:from>
    <xdr:to>
      <xdr:col>81</xdr:col>
      <xdr:colOff>44450</xdr:colOff>
      <xdr:row>60</xdr:row>
      <xdr:rowOff>73660</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6179800" y="10358362"/>
          <a:ext cx="8382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75128</xdr:rowOff>
    </xdr:from>
    <xdr:ext cx="762000" cy="259045"/>
    <xdr:sp macro="" textlink="">
      <xdr:nvSpPr>
        <xdr:cNvPr id="323" name="定員管理の状況平均値テキスト">
          <a:extLst>
            <a:ext uri="{FF2B5EF4-FFF2-40B4-BE49-F238E27FC236}">
              <a16:creationId xmlns:a16="http://schemas.microsoft.com/office/drawing/2014/main" id="{00000000-0008-0000-0300-000043010000}"/>
            </a:ext>
          </a:extLst>
        </xdr:cNvPr>
        <xdr:cNvSpPr txBox="1"/>
      </xdr:nvSpPr>
      <xdr:spPr>
        <a:xfrm>
          <a:off x="17106900" y="105335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103051</xdr:rowOff>
    </xdr:from>
    <xdr:to>
      <xdr:col>81</xdr:col>
      <xdr:colOff>95250</xdr:colOff>
      <xdr:row>62</xdr:row>
      <xdr:rowOff>33201</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9672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67914</xdr:rowOff>
    </xdr:from>
    <xdr:to>
      <xdr:col>77</xdr:col>
      <xdr:colOff>44450</xdr:colOff>
      <xdr:row>60</xdr:row>
      <xdr:rowOff>71362</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5290800" y="10354914"/>
          <a:ext cx="8890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89263</xdr:rowOff>
    </xdr:from>
    <xdr:to>
      <xdr:col>77</xdr:col>
      <xdr:colOff>95250</xdr:colOff>
      <xdr:row>62</xdr:row>
      <xdr:rowOff>19413</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6129000" y="10547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62</xdr:row>
      <xdr:rowOff>4190</xdr:rowOff>
    </xdr:from>
    <xdr:ext cx="7366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5798800" y="10634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64467</xdr:rowOff>
    </xdr:from>
    <xdr:to>
      <xdr:col>72</xdr:col>
      <xdr:colOff>203200</xdr:colOff>
      <xdr:row>60</xdr:row>
      <xdr:rowOff>67914</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4401800" y="10351467"/>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75474</xdr:rowOff>
    </xdr:from>
    <xdr:to>
      <xdr:col>73</xdr:col>
      <xdr:colOff>44450</xdr:colOff>
      <xdr:row>62</xdr:row>
      <xdr:rowOff>5624</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5240000" y="10533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161851</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909800" y="10620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52977</xdr:rowOff>
    </xdr:from>
    <xdr:to>
      <xdr:col>68</xdr:col>
      <xdr:colOff>152400</xdr:colOff>
      <xdr:row>60</xdr:row>
      <xdr:rowOff>64467</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a:off x="13512800" y="10339977"/>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65133</xdr:rowOff>
    </xdr:from>
    <xdr:to>
      <xdr:col>68</xdr:col>
      <xdr:colOff>203200</xdr:colOff>
      <xdr:row>61</xdr:row>
      <xdr:rowOff>166733</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4351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151510</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020800" y="1060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21469</xdr:rowOff>
    </xdr:from>
    <xdr:to>
      <xdr:col>64</xdr:col>
      <xdr:colOff>152400</xdr:colOff>
      <xdr:row>61</xdr:row>
      <xdr:rowOff>123069</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3462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107846</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131800" y="10566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22860</xdr:rowOff>
    </xdr:from>
    <xdr:to>
      <xdr:col>81</xdr:col>
      <xdr:colOff>95250</xdr:colOff>
      <xdr:row>60</xdr:row>
      <xdr:rowOff>124460</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967200" y="1030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39387</xdr:rowOff>
    </xdr:from>
    <xdr:ext cx="762000" cy="259045"/>
    <xdr:sp macro="" textlink="">
      <xdr:nvSpPr>
        <xdr:cNvPr id="342" name="定員管理の状況該当値テキスト">
          <a:extLst>
            <a:ext uri="{FF2B5EF4-FFF2-40B4-BE49-F238E27FC236}">
              <a16:creationId xmlns:a16="http://schemas.microsoft.com/office/drawing/2014/main" id="{00000000-0008-0000-0300-000056010000}"/>
            </a:ext>
          </a:extLst>
        </xdr:cNvPr>
        <xdr:cNvSpPr txBox="1"/>
      </xdr:nvSpPr>
      <xdr:spPr>
        <a:xfrm>
          <a:off x="17106900" y="1015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20562</xdr:rowOff>
    </xdr:from>
    <xdr:to>
      <xdr:col>77</xdr:col>
      <xdr:colOff>95250</xdr:colOff>
      <xdr:row>60</xdr:row>
      <xdr:rowOff>122162</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6129000" y="1030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132339</xdr:rowOff>
    </xdr:from>
    <xdr:ext cx="7366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798800" y="10076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17114</xdr:rowOff>
    </xdr:from>
    <xdr:to>
      <xdr:col>73</xdr:col>
      <xdr:colOff>44450</xdr:colOff>
      <xdr:row>60</xdr:row>
      <xdr:rowOff>118714</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5240000" y="10304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128891</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909800" y="1007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13667</xdr:rowOff>
    </xdr:from>
    <xdr:to>
      <xdr:col>68</xdr:col>
      <xdr:colOff>203200</xdr:colOff>
      <xdr:row>60</xdr:row>
      <xdr:rowOff>115267</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4351000" y="10300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125444</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4020800" y="10069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2177</xdr:rowOff>
    </xdr:from>
    <xdr:to>
      <xdr:col>64</xdr:col>
      <xdr:colOff>152400</xdr:colOff>
      <xdr:row>60</xdr:row>
      <xdr:rowOff>103777</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3462000" y="10289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113954</xdr:rowOff>
    </xdr:from>
    <xdr:ext cx="7620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131800" y="10058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基準財政需要額等の減少に伴い、実質公債費比率が</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ポイント悪化した。</a:t>
          </a:r>
        </a:p>
        <a:p>
          <a:r>
            <a:rPr kumimoji="1" lang="ja-JP" altLang="en-US" sz="1300">
              <a:latin typeface="ＭＳ Ｐゴシック" panose="020B0600070205080204" pitchFamily="50" charset="-128"/>
              <a:ea typeface="ＭＳ Ｐゴシック" panose="020B0600070205080204" pitchFamily="50" charset="-128"/>
            </a:rPr>
            <a:t>　今後は近年の大型事業に伴う地方債の元金償還の開始により、一時的に公債費が増加する見込みであり、引き続き緊急度・住民ニーズを的確に把握した事業選択により、地方債の新規発行の抑制を図る。</a:t>
          </a:r>
        </a:p>
      </xdr:txBody>
    </xdr:sp>
    <xdr:clientData/>
  </xdr:twoCellAnchor>
  <xdr:oneCellAnchor>
    <xdr:from>
      <xdr:col>61</xdr:col>
      <xdr:colOff>6350</xdr:colOff>
      <xdr:row>32</xdr:row>
      <xdr:rowOff>101600</xdr:rowOff>
    </xdr:from>
    <xdr:ext cx="298543" cy="225703"/>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9" name="公債費負担の状況グラフ枠">
          <a:extLst>
            <a:ext uri="{FF2B5EF4-FFF2-40B4-BE49-F238E27FC236}">
              <a16:creationId xmlns:a16="http://schemas.microsoft.com/office/drawing/2014/main" id="{00000000-0008-0000-0300-00007B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139700</xdr:rowOff>
    </xdr:from>
    <xdr:to>
      <xdr:col>81</xdr:col>
      <xdr:colOff>44450</xdr:colOff>
      <xdr:row>45</xdr:row>
      <xdr:rowOff>33867</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7018000" y="6140450"/>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5944</xdr:rowOff>
    </xdr:from>
    <xdr:ext cx="762000" cy="259045"/>
    <xdr:sp macro="" textlink="">
      <xdr:nvSpPr>
        <xdr:cNvPr id="381" name="公債費負担の状況最小値テキスト">
          <a:extLst>
            <a:ext uri="{FF2B5EF4-FFF2-40B4-BE49-F238E27FC236}">
              <a16:creationId xmlns:a16="http://schemas.microsoft.com/office/drawing/2014/main" id="{00000000-0008-0000-0300-00007D010000}"/>
            </a:ext>
          </a:extLst>
        </xdr:cNvPr>
        <xdr:cNvSpPr txBox="1"/>
      </xdr:nvSpPr>
      <xdr:spPr>
        <a:xfrm>
          <a:off x="17106900" y="772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33867</xdr:rowOff>
    </xdr:from>
    <xdr:to>
      <xdr:col>81</xdr:col>
      <xdr:colOff>133350</xdr:colOff>
      <xdr:row>45</xdr:row>
      <xdr:rowOff>33867</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7749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54627</xdr:rowOff>
    </xdr:from>
    <xdr:ext cx="762000" cy="259045"/>
    <xdr:sp macro="" textlink="">
      <xdr:nvSpPr>
        <xdr:cNvPr id="383" name="公債費負担の状況最大値テキスト">
          <a:extLst>
            <a:ext uri="{FF2B5EF4-FFF2-40B4-BE49-F238E27FC236}">
              <a16:creationId xmlns:a16="http://schemas.microsoft.com/office/drawing/2014/main" id="{00000000-0008-0000-0300-00007F010000}"/>
            </a:ext>
          </a:extLst>
        </xdr:cNvPr>
        <xdr:cNvSpPr txBox="1"/>
      </xdr:nvSpPr>
      <xdr:spPr>
        <a:xfrm>
          <a:off x="17106900" y="588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139700</xdr:rowOff>
    </xdr:from>
    <xdr:to>
      <xdr:col>81</xdr:col>
      <xdr:colOff>133350</xdr:colOff>
      <xdr:row>35</xdr:row>
      <xdr:rowOff>139700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6929100" y="614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156633</xdr:rowOff>
    </xdr:from>
    <xdr:to>
      <xdr:col>81</xdr:col>
      <xdr:colOff>44450</xdr:colOff>
      <xdr:row>42</xdr:row>
      <xdr:rowOff>25400</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6179800" y="7186083"/>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39105</xdr:rowOff>
    </xdr:from>
    <xdr:ext cx="762000" cy="259045"/>
    <xdr:sp macro="" textlink="">
      <xdr:nvSpPr>
        <xdr:cNvPr id="386" name="公債費負担の状況平均値テキスト">
          <a:extLst>
            <a:ext uri="{FF2B5EF4-FFF2-40B4-BE49-F238E27FC236}">
              <a16:creationId xmlns:a16="http://schemas.microsoft.com/office/drawing/2014/main" id="{00000000-0008-0000-0300-000082010000}"/>
            </a:ext>
          </a:extLst>
        </xdr:cNvPr>
        <xdr:cNvSpPr txBox="1"/>
      </xdr:nvSpPr>
      <xdr:spPr>
        <a:xfrm>
          <a:off x="17106900" y="67256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22578</xdr:rowOff>
    </xdr:from>
    <xdr:to>
      <xdr:col>81</xdr:col>
      <xdr:colOff>95250</xdr:colOff>
      <xdr:row>40</xdr:row>
      <xdr:rowOff>124178</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967200" y="688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116417</xdr:rowOff>
    </xdr:from>
    <xdr:to>
      <xdr:col>77</xdr:col>
      <xdr:colOff>44450</xdr:colOff>
      <xdr:row>41</xdr:row>
      <xdr:rowOff>156633</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5290800" y="714586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153811</xdr:rowOff>
    </xdr:from>
    <xdr:to>
      <xdr:col>77</xdr:col>
      <xdr:colOff>95250</xdr:colOff>
      <xdr:row>40</xdr:row>
      <xdr:rowOff>83961</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6129000" y="6840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94138</xdr:rowOff>
    </xdr:from>
    <xdr:ext cx="7366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798800" y="6609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9172</xdr:rowOff>
    </xdr:from>
    <xdr:to>
      <xdr:col>72</xdr:col>
      <xdr:colOff>203200</xdr:colOff>
      <xdr:row>41</xdr:row>
      <xdr:rowOff>116417</xdr:rowOff>
    </xdr:to>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a:off x="14401800" y="7038622"/>
          <a:ext cx="889000" cy="107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113595</xdr:rowOff>
    </xdr:from>
    <xdr:to>
      <xdr:col>73</xdr:col>
      <xdr:colOff>44450</xdr:colOff>
      <xdr:row>40</xdr:row>
      <xdr:rowOff>43745</xdr:rowOff>
    </xdr:to>
    <xdr:sp macro="" textlink="">
      <xdr:nvSpPr>
        <xdr:cNvPr id="392" name="フローチャート: 判断 391">
          <a:extLst>
            <a:ext uri="{FF2B5EF4-FFF2-40B4-BE49-F238E27FC236}">
              <a16:creationId xmlns:a16="http://schemas.microsoft.com/office/drawing/2014/main" id="{00000000-0008-0000-0300-000088010000}"/>
            </a:ext>
          </a:extLst>
        </xdr:cNvPr>
        <xdr:cNvSpPr/>
      </xdr:nvSpPr>
      <xdr:spPr>
        <a:xfrm>
          <a:off x="15240000" y="68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53922</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909800" y="6569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46567</xdr:rowOff>
    </xdr:from>
    <xdr:to>
      <xdr:col>68</xdr:col>
      <xdr:colOff>152400</xdr:colOff>
      <xdr:row>41</xdr:row>
      <xdr:rowOff>9172</xdr:rowOff>
    </xdr:to>
    <xdr:cxnSp macro="">
      <xdr:nvCxnSpPr>
        <xdr:cNvPr id="394" name="直線コネクタ 393">
          <a:extLst>
            <a:ext uri="{FF2B5EF4-FFF2-40B4-BE49-F238E27FC236}">
              <a16:creationId xmlns:a16="http://schemas.microsoft.com/office/drawing/2014/main" id="{00000000-0008-0000-0300-00008A010000}"/>
            </a:ext>
          </a:extLst>
        </xdr:cNvPr>
        <xdr:cNvCxnSpPr/>
      </xdr:nvCxnSpPr>
      <xdr:spPr>
        <a:xfrm>
          <a:off x="13512800" y="6904567"/>
          <a:ext cx="889000" cy="134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113595</xdr:rowOff>
    </xdr:from>
    <xdr:to>
      <xdr:col>68</xdr:col>
      <xdr:colOff>203200</xdr:colOff>
      <xdr:row>40</xdr:row>
      <xdr:rowOff>43745</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4351000" y="6800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53922</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020800" y="6569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46567</xdr:rowOff>
    </xdr:from>
    <xdr:to>
      <xdr:col>64</xdr:col>
      <xdr:colOff>152400</xdr:colOff>
      <xdr:row>39</xdr:row>
      <xdr:rowOff>148167</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3462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158344</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131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146050</xdr:rowOff>
    </xdr:from>
    <xdr:to>
      <xdr:col>81</xdr:col>
      <xdr:colOff>95250</xdr:colOff>
      <xdr:row>42</xdr:row>
      <xdr:rowOff>76200</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967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118127</xdr:rowOff>
    </xdr:from>
    <xdr:ext cx="762000" cy="259045"/>
    <xdr:sp macro="" textlink="">
      <xdr:nvSpPr>
        <xdr:cNvPr id="405" name="公債費負担の状況該当値テキスト">
          <a:extLst>
            <a:ext uri="{FF2B5EF4-FFF2-40B4-BE49-F238E27FC236}">
              <a16:creationId xmlns:a16="http://schemas.microsoft.com/office/drawing/2014/main" id="{00000000-0008-0000-0300-000095010000}"/>
            </a:ext>
          </a:extLst>
        </xdr:cNvPr>
        <xdr:cNvSpPr txBox="1"/>
      </xdr:nvSpPr>
      <xdr:spPr>
        <a:xfrm>
          <a:off x="17106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105833</xdr:rowOff>
    </xdr:from>
    <xdr:to>
      <xdr:col>77</xdr:col>
      <xdr:colOff>95250</xdr:colOff>
      <xdr:row>42</xdr:row>
      <xdr:rowOff>35983</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6129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20760</xdr:rowOff>
    </xdr:from>
    <xdr:ext cx="7366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798800" y="72216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65617</xdr:rowOff>
    </xdr:from>
    <xdr:to>
      <xdr:col>73</xdr:col>
      <xdr:colOff>44450</xdr:colOff>
      <xdr:row>41</xdr:row>
      <xdr:rowOff>167217</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5240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151994</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909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129822</xdr:rowOff>
    </xdr:from>
    <xdr:to>
      <xdr:col>68</xdr:col>
      <xdr:colOff>203200</xdr:colOff>
      <xdr:row>41</xdr:row>
      <xdr:rowOff>59972</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4351000" y="698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44749</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4020800" y="7074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167217</xdr:rowOff>
    </xdr:from>
    <xdr:to>
      <xdr:col>64</xdr:col>
      <xdr:colOff>152400</xdr:colOff>
      <xdr:row>40</xdr:row>
      <xdr:rowOff>97367</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3462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82144</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131800" y="694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[80.1%]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臨時財政対策債に係る年度末地方債残高の減少に伴う、基準財政需要額算入見込額の減少により、将来負担比率が</a:t>
          </a:r>
          <a:r>
            <a:rPr kumimoji="1" lang="en-US" altLang="ja-JP" sz="1300">
              <a:latin typeface="ＭＳ Ｐゴシック" panose="020B0600070205080204" pitchFamily="50" charset="-128"/>
              <a:ea typeface="ＭＳ Ｐゴシック" panose="020B0600070205080204" pitchFamily="50" charset="-128"/>
            </a:rPr>
            <a:t>3.1</a:t>
          </a:r>
          <a:r>
            <a:rPr kumimoji="1" lang="ja-JP" altLang="en-US" sz="1300">
              <a:latin typeface="ＭＳ Ｐゴシック" panose="020B0600070205080204" pitchFamily="50" charset="-128"/>
              <a:ea typeface="ＭＳ Ｐゴシック" panose="020B0600070205080204" pitchFamily="50" charset="-128"/>
            </a:rPr>
            <a:t>ポイント悪化した。</a:t>
          </a:r>
        </a:p>
        <a:p>
          <a:r>
            <a:rPr kumimoji="1" lang="ja-JP" altLang="en-US" sz="1300">
              <a:latin typeface="ＭＳ Ｐゴシック" panose="020B0600070205080204" pitchFamily="50" charset="-128"/>
              <a:ea typeface="ＭＳ Ｐゴシック" panose="020B0600070205080204" pitchFamily="50" charset="-128"/>
            </a:rPr>
            <a:t>　将来負担比率は、近年、上昇傾向にあるものの、地方債の発行にあたっては、交付税措置のある起債を活用することで、早期健全化基準を下回っている。</a:t>
          </a:r>
        </a:p>
        <a:p>
          <a:r>
            <a:rPr kumimoji="1" lang="ja-JP" altLang="en-US" sz="1300">
              <a:latin typeface="ＭＳ Ｐゴシック" panose="020B0600070205080204" pitchFamily="50" charset="-128"/>
              <a:ea typeface="ＭＳ Ｐゴシック" panose="020B0600070205080204" pitchFamily="50" charset="-128"/>
            </a:rPr>
            <a:t>　今後も良質な起債の活用により、将来にわたって安定した財政運営が継続できるよう努める。</a:t>
          </a:r>
        </a:p>
      </xdr:txBody>
    </xdr:sp>
    <xdr:clientData/>
  </xdr:twoCellAnchor>
  <xdr:oneCellAnchor>
    <xdr:from>
      <xdr:col>61</xdr:col>
      <xdr:colOff>6350</xdr:colOff>
      <xdr:row>10</xdr:row>
      <xdr:rowOff>63500</xdr:rowOff>
    </xdr:from>
    <xdr:ext cx="298543" cy="225703"/>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3" name="将来負担の状況グラフ枠">
          <a:extLst>
            <a:ext uri="{FF2B5EF4-FFF2-40B4-BE49-F238E27FC236}">
              <a16:creationId xmlns:a16="http://schemas.microsoft.com/office/drawing/2014/main" id="{00000000-0008-0000-0300-0000BB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164919</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7018000" y="2313214"/>
          <a:ext cx="0" cy="16236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136996</xdr:rowOff>
    </xdr:from>
    <xdr:ext cx="762000" cy="259045"/>
    <xdr:sp macro="" textlink="">
      <xdr:nvSpPr>
        <xdr:cNvPr id="445" name="将来負担の状況最小値テキスト">
          <a:extLst>
            <a:ext uri="{FF2B5EF4-FFF2-40B4-BE49-F238E27FC236}">
              <a16:creationId xmlns:a16="http://schemas.microsoft.com/office/drawing/2014/main" id="{00000000-0008-0000-0300-0000BD010000}"/>
            </a:ext>
          </a:extLst>
        </xdr:cNvPr>
        <xdr:cNvSpPr txBox="1"/>
      </xdr:nvSpPr>
      <xdr:spPr>
        <a:xfrm>
          <a:off x="17106900" y="3908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164919</xdr:rowOff>
    </xdr:from>
    <xdr:to>
      <xdr:col>81</xdr:col>
      <xdr:colOff>133350</xdr:colOff>
      <xdr:row>22</xdr:row>
      <xdr:rowOff>164919</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6929100" y="3936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7" name="将来負担の状況最大値テキスト">
          <a:extLst>
            <a:ext uri="{FF2B5EF4-FFF2-40B4-BE49-F238E27FC236}">
              <a16:creationId xmlns:a16="http://schemas.microsoft.com/office/drawing/2014/main" id="{00000000-0008-0000-0300-0000BF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18</xdr:row>
      <xdr:rowOff>111881</xdr:rowOff>
    </xdr:from>
    <xdr:to>
      <xdr:col>81</xdr:col>
      <xdr:colOff>44450</xdr:colOff>
      <xdr:row>18</xdr:row>
      <xdr:rowOff>147501</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a:off x="16179800" y="3197981"/>
          <a:ext cx="838200" cy="35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162698</xdr:rowOff>
    </xdr:from>
    <xdr:ext cx="762000" cy="259045"/>
    <xdr:sp macro="" textlink="">
      <xdr:nvSpPr>
        <xdr:cNvPr id="450" name="将来負担の状況平均値テキスト">
          <a:extLst>
            <a:ext uri="{FF2B5EF4-FFF2-40B4-BE49-F238E27FC236}">
              <a16:creationId xmlns:a16="http://schemas.microsoft.com/office/drawing/2014/main" id="{00000000-0008-0000-0300-0000C2010000}"/>
            </a:ext>
          </a:extLst>
        </xdr:cNvPr>
        <xdr:cNvSpPr txBox="1"/>
      </xdr:nvSpPr>
      <xdr:spPr>
        <a:xfrm>
          <a:off x="17106900" y="22200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146171</xdr:rowOff>
    </xdr:from>
    <xdr:to>
      <xdr:col>81</xdr:col>
      <xdr:colOff>95250</xdr:colOff>
      <xdr:row>14</xdr:row>
      <xdr:rowOff>76321</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6967200" y="2375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18</xdr:row>
      <xdr:rowOff>104987</xdr:rowOff>
    </xdr:from>
    <xdr:to>
      <xdr:col>77</xdr:col>
      <xdr:colOff>44450</xdr:colOff>
      <xdr:row>18</xdr:row>
      <xdr:rowOff>111881</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a:off x="15290800" y="3191087"/>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38160</xdr:rowOff>
    </xdr:from>
    <xdr:to>
      <xdr:col>77</xdr:col>
      <xdr:colOff>95250</xdr:colOff>
      <xdr:row>13</xdr:row>
      <xdr:rowOff>139760</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6129000" y="226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149937</xdr:rowOff>
    </xdr:from>
    <xdr:ext cx="7366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798800" y="2035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18</xdr:row>
      <xdr:rowOff>93496</xdr:rowOff>
    </xdr:from>
    <xdr:to>
      <xdr:col>72</xdr:col>
      <xdr:colOff>203200</xdr:colOff>
      <xdr:row>18</xdr:row>
      <xdr:rowOff>104987</xdr:rowOff>
    </xdr:to>
    <xdr:cxnSp macro="">
      <xdr:nvCxnSpPr>
        <xdr:cNvPr id="455" name="直線コネクタ 454">
          <a:extLst>
            <a:ext uri="{FF2B5EF4-FFF2-40B4-BE49-F238E27FC236}">
              <a16:creationId xmlns:a16="http://schemas.microsoft.com/office/drawing/2014/main" id="{00000000-0008-0000-0300-0000C7010000}"/>
            </a:ext>
          </a:extLst>
        </xdr:cNvPr>
        <xdr:cNvCxnSpPr/>
      </xdr:nvCxnSpPr>
      <xdr:spPr>
        <a:xfrm>
          <a:off x="14401800" y="317959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79526</xdr:rowOff>
    </xdr:from>
    <xdr:to>
      <xdr:col>73</xdr:col>
      <xdr:colOff>44450</xdr:colOff>
      <xdr:row>14</xdr:row>
      <xdr:rowOff>9676</xdr:rowOff>
    </xdr:to>
    <xdr:sp macro="" textlink="">
      <xdr:nvSpPr>
        <xdr:cNvPr id="456" name="フローチャート: 判断 455">
          <a:extLst>
            <a:ext uri="{FF2B5EF4-FFF2-40B4-BE49-F238E27FC236}">
              <a16:creationId xmlns:a16="http://schemas.microsoft.com/office/drawing/2014/main" id="{00000000-0008-0000-0300-0000C8010000}"/>
            </a:ext>
          </a:extLst>
        </xdr:cNvPr>
        <xdr:cNvSpPr/>
      </xdr:nvSpPr>
      <xdr:spPr>
        <a:xfrm>
          <a:off x="15240000" y="230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19853</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909800" y="207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18</xdr:row>
      <xdr:rowOff>39491</xdr:rowOff>
    </xdr:from>
    <xdr:to>
      <xdr:col>68</xdr:col>
      <xdr:colOff>152400</xdr:colOff>
      <xdr:row>18</xdr:row>
      <xdr:rowOff>93496</xdr:rowOff>
    </xdr:to>
    <xdr:cxnSp macro="">
      <xdr:nvCxnSpPr>
        <xdr:cNvPr id="458" name="直線コネクタ 457">
          <a:extLst>
            <a:ext uri="{FF2B5EF4-FFF2-40B4-BE49-F238E27FC236}">
              <a16:creationId xmlns:a16="http://schemas.microsoft.com/office/drawing/2014/main" id="{00000000-0008-0000-0300-0000CA010000}"/>
            </a:ext>
          </a:extLst>
        </xdr:cNvPr>
        <xdr:cNvCxnSpPr/>
      </xdr:nvCxnSpPr>
      <xdr:spPr>
        <a:xfrm>
          <a:off x="13512800" y="3125591"/>
          <a:ext cx="889000" cy="54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80433</xdr:rowOff>
    </xdr:from>
    <xdr:to>
      <xdr:col>68</xdr:col>
      <xdr:colOff>203200</xdr:colOff>
      <xdr:row>15</xdr:row>
      <xdr:rowOff>10583</xdr:rowOff>
    </xdr:to>
    <xdr:sp macro="" textlink="">
      <xdr:nvSpPr>
        <xdr:cNvPr id="459" name="フローチャート: 判断 458">
          <a:extLst>
            <a:ext uri="{FF2B5EF4-FFF2-40B4-BE49-F238E27FC236}">
              <a16:creationId xmlns:a16="http://schemas.microsoft.com/office/drawing/2014/main" id="{00000000-0008-0000-0300-0000CB010000}"/>
            </a:ext>
          </a:extLst>
        </xdr:cNvPr>
        <xdr:cNvSpPr/>
      </xdr:nvSpPr>
      <xdr:spPr>
        <a:xfrm>
          <a:off x="14351000" y="248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20760</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020800" y="224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10100</xdr:rowOff>
    </xdr:from>
    <xdr:to>
      <xdr:col>64</xdr:col>
      <xdr:colOff>152400</xdr:colOff>
      <xdr:row>15</xdr:row>
      <xdr:rowOff>111700</xdr:rowOff>
    </xdr:to>
    <xdr:sp macro="" textlink="">
      <xdr:nvSpPr>
        <xdr:cNvPr id="461" name="フローチャート: 判断 460">
          <a:extLst>
            <a:ext uri="{FF2B5EF4-FFF2-40B4-BE49-F238E27FC236}">
              <a16:creationId xmlns:a16="http://schemas.microsoft.com/office/drawing/2014/main" id="{00000000-0008-0000-0300-0000CD010000}"/>
            </a:ext>
          </a:extLst>
        </xdr:cNvPr>
        <xdr:cNvSpPr/>
      </xdr:nvSpPr>
      <xdr:spPr>
        <a:xfrm>
          <a:off x="13462000" y="2581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121877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3131800" y="2350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96701</xdr:rowOff>
    </xdr:from>
    <xdr:to>
      <xdr:col>81</xdr:col>
      <xdr:colOff>95250</xdr:colOff>
      <xdr:row>19</xdr:row>
      <xdr:rowOff>26851</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6967200" y="3182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18</xdr:row>
      <xdr:rowOff>68778</xdr:rowOff>
    </xdr:from>
    <xdr:ext cx="762000" cy="259045"/>
    <xdr:sp macro="" textlink="">
      <xdr:nvSpPr>
        <xdr:cNvPr id="469" name="将来負担の状況該当値テキスト">
          <a:extLst>
            <a:ext uri="{FF2B5EF4-FFF2-40B4-BE49-F238E27FC236}">
              <a16:creationId xmlns:a16="http://schemas.microsoft.com/office/drawing/2014/main" id="{00000000-0008-0000-0300-0000D5010000}"/>
            </a:ext>
          </a:extLst>
        </xdr:cNvPr>
        <xdr:cNvSpPr txBox="1"/>
      </xdr:nvSpPr>
      <xdr:spPr>
        <a:xfrm>
          <a:off x="17106900" y="3154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18</xdr:row>
      <xdr:rowOff>61081</xdr:rowOff>
    </xdr:from>
    <xdr:to>
      <xdr:col>77</xdr:col>
      <xdr:colOff>95250</xdr:colOff>
      <xdr:row>18</xdr:row>
      <xdr:rowOff>162681</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6129000" y="3147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18</xdr:row>
      <xdr:rowOff>147458</xdr:rowOff>
    </xdr:from>
    <xdr:ext cx="7366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5798800" y="32335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18</xdr:row>
      <xdr:rowOff>54187</xdr:rowOff>
    </xdr:from>
    <xdr:to>
      <xdr:col>73</xdr:col>
      <xdr:colOff>44450</xdr:colOff>
      <xdr:row>18</xdr:row>
      <xdr:rowOff>155787</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5240000" y="314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18</xdr:row>
      <xdr:rowOff>140564</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4909800" y="322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42696</xdr:rowOff>
    </xdr:from>
    <xdr:to>
      <xdr:col>68</xdr:col>
      <xdr:colOff>203200</xdr:colOff>
      <xdr:row>18</xdr:row>
      <xdr:rowOff>144296</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4351000" y="312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18</xdr:row>
      <xdr:rowOff>129073</xdr:rowOff>
    </xdr:from>
    <xdr:ext cx="762000" cy="25904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4020800" y="3215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17</xdr:row>
      <xdr:rowOff>160141</xdr:rowOff>
    </xdr:from>
    <xdr:to>
      <xdr:col>64</xdr:col>
      <xdr:colOff>152400</xdr:colOff>
      <xdr:row>18</xdr:row>
      <xdr:rowOff>90291</xdr:rowOff>
    </xdr:to>
    <xdr:sp macro="" textlink="">
      <xdr:nvSpPr>
        <xdr:cNvPr id="476" name="楕円 475">
          <a:extLst>
            <a:ext uri="{FF2B5EF4-FFF2-40B4-BE49-F238E27FC236}">
              <a16:creationId xmlns:a16="http://schemas.microsoft.com/office/drawing/2014/main" id="{00000000-0008-0000-0300-0000DC010000}"/>
            </a:ext>
          </a:extLst>
        </xdr:cNvPr>
        <xdr:cNvSpPr/>
      </xdr:nvSpPr>
      <xdr:spPr>
        <a:xfrm>
          <a:off x="13462000" y="3074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18</xdr:row>
      <xdr:rowOff>75068</xdr:rowOff>
    </xdr:from>
    <xdr:ext cx="762000" cy="259045"/>
    <xdr:sp macro="" textlink="">
      <xdr:nvSpPr>
        <xdr:cNvPr id="477" name="テキスト ボックス 476">
          <a:extLst>
            <a:ext uri="{FF2B5EF4-FFF2-40B4-BE49-F238E27FC236}">
              <a16:creationId xmlns:a16="http://schemas.microsoft.com/office/drawing/2014/main" id="{00000000-0008-0000-0300-0000DD010000}"/>
            </a:ext>
          </a:extLst>
        </xdr:cNvPr>
        <xdr:cNvSpPr txBox="1"/>
      </xdr:nvSpPr>
      <xdr:spPr>
        <a:xfrm>
          <a:off x="13131800" y="3161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北海道岩見沢市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74,204
73,843
481.02
49,256,521
48,993,967
262,554
25,193,281
58,158,007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10.8
80.1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と比較すると、人件費に係る経常収支比率は低くなっているが、要因として消防業務を一部事務組合で行っていることが挙げられる。今後も引き続き定員の適正化等の推進により、人件費の抑制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153670</xdr:rowOff>
    </xdr:from>
    <xdr:to>
      <xdr:col>24</xdr:col>
      <xdr:colOff>25400</xdr:colOff>
      <xdr:row>40</xdr:row>
      <xdr:rowOff>104140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81152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76217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104140</xdr:rowOff>
    </xdr:from>
    <xdr:to>
      <xdr:col>24</xdr:col>
      <xdr:colOff>114300</xdr:colOff>
      <xdr:row>40</xdr:row>
      <xdr:rowOff>104140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68597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153670</xdr:rowOff>
    </xdr:from>
    <xdr:to>
      <xdr:col>24</xdr:col>
      <xdr:colOff>114300</xdr:colOff>
      <xdr:row>33</xdr:row>
      <xdr:rowOff>153670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34</xdr:row>
      <xdr:rowOff>20320</xdr:rowOff>
    </xdr:from>
    <xdr:to>
      <xdr:col>24</xdr:col>
      <xdr:colOff>25400</xdr:colOff>
      <xdr:row>34</xdr:row>
      <xdr:rowOff>127000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584962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6367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350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34290</xdr:rowOff>
    </xdr:from>
    <xdr:to>
      <xdr:col>24</xdr:col>
      <xdr:colOff>76200</xdr:colOff>
      <xdr:row>37</xdr:row>
      <xdr:rowOff>135890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34</xdr:row>
      <xdr:rowOff>20320</xdr:rowOff>
    </xdr:from>
    <xdr:to>
      <xdr:col>19</xdr:col>
      <xdr:colOff>187325</xdr:colOff>
      <xdr:row>34</xdr:row>
      <xdr:rowOff>88900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58496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106680</xdr:rowOff>
    </xdr:from>
    <xdr:to>
      <xdr:col>20</xdr:col>
      <xdr:colOff>38100</xdr:colOff>
      <xdr:row>37</xdr:row>
      <xdr:rowOff>36830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21607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34</xdr:row>
      <xdr:rowOff>27940</xdr:rowOff>
    </xdr:from>
    <xdr:to>
      <xdr:col>15</xdr:col>
      <xdr:colOff>98425</xdr:colOff>
      <xdr:row>34</xdr:row>
      <xdr:rowOff>88900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58572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114300</xdr:rowOff>
    </xdr:from>
    <xdr:to>
      <xdr:col>15</xdr:col>
      <xdr:colOff>149225</xdr:colOff>
      <xdr:row>37</xdr:row>
      <xdr:rowOff>44450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29227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34</xdr:row>
      <xdr:rowOff>27940</xdr:rowOff>
    </xdr:from>
    <xdr:to>
      <xdr:col>11</xdr:col>
      <xdr:colOff>9525</xdr:colOff>
      <xdr:row>34</xdr:row>
      <xdr:rowOff>88900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58572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60960</xdr:rowOff>
    </xdr:from>
    <xdr:to>
      <xdr:col>11</xdr:col>
      <xdr:colOff>60325</xdr:colOff>
      <xdr:row>36</xdr:row>
      <xdr:rowOff>162560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147337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26670</xdr:rowOff>
    </xdr:from>
    <xdr:to>
      <xdr:col>6</xdr:col>
      <xdr:colOff>171450</xdr:colOff>
      <xdr:row>37</xdr:row>
      <xdr:rowOff>128270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113047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34</xdr:row>
      <xdr:rowOff>76200</xdr:rowOff>
    </xdr:from>
    <xdr:to>
      <xdr:col>24</xdr:col>
      <xdr:colOff>76200</xdr:colOff>
      <xdr:row>35</xdr:row>
      <xdr:rowOff>6350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92727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33</xdr:row>
      <xdr:rowOff>140970</xdr:rowOff>
    </xdr:from>
    <xdr:to>
      <xdr:col>20</xdr:col>
      <xdr:colOff>38100</xdr:colOff>
      <xdr:row>34</xdr:row>
      <xdr:rowOff>71120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579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32</xdr:row>
      <xdr:rowOff>81297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567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34</xdr:row>
      <xdr:rowOff>38100</xdr:rowOff>
    </xdr:from>
    <xdr:to>
      <xdr:col>15</xdr:col>
      <xdr:colOff>149225</xdr:colOff>
      <xdr:row>34</xdr:row>
      <xdr:rowOff>139700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586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32</xdr:row>
      <xdr:rowOff>149877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33</xdr:row>
      <xdr:rowOff>148590</xdr:rowOff>
    </xdr:from>
    <xdr:to>
      <xdr:col>11</xdr:col>
      <xdr:colOff>60325</xdr:colOff>
      <xdr:row>34</xdr:row>
      <xdr:rowOff>78740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580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32</xdr:row>
      <xdr:rowOff>88917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57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34</xdr:row>
      <xdr:rowOff>38100</xdr:rowOff>
    </xdr:from>
    <xdr:to>
      <xdr:col>6</xdr:col>
      <xdr:colOff>171450</xdr:colOff>
      <xdr:row>34</xdr:row>
      <xdr:rowOff>139700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586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32</xdr:row>
      <xdr:rowOff>149877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類似平均団体を</a:t>
          </a:r>
          <a:r>
            <a:rPr kumimoji="1" lang="en-US" altLang="ja-JP" sz="1300">
              <a:latin typeface="ＭＳ Ｐゴシック" panose="020B0600070205080204" pitchFamily="50" charset="-128"/>
              <a:ea typeface="ＭＳ Ｐゴシック" panose="020B0600070205080204" pitchFamily="50" charset="-128"/>
            </a:rPr>
            <a:t>3.3</a:t>
          </a:r>
          <a:r>
            <a:rPr kumimoji="1" lang="ja-JP" altLang="en-US" sz="1300">
              <a:latin typeface="ＭＳ Ｐゴシック" panose="020B0600070205080204" pitchFamily="50" charset="-128"/>
              <a:ea typeface="ＭＳ Ｐゴシック" panose="020B0600070205080204" pitchFamily="50" charset="-128"/>
            </a:rPr>
            <a:t>ポイント上回っている。</a:t>
          </a:r>
        </a:p>
        <a:p>
          <a:r>
            <a:rPr kumimoji="1" lang="ja-JP" altLang="en-US" sz="1300">
              <a:latin typeface="ＭＳ Ｐゴシック" panose="020B0600070205080204" pitchFamily="50" charset="-128"/>
              <a:ea typeface="ＭＳ Ｐゴシック" panose="020B0600070205080204" pitchFamily="50" charset="-128"/>
            </a:rPr>
            <a:t>　対前年度で</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ポイント悪化している。これは各施設の燃料費や光熱水費が上がったことが挙げられる。</a:t>
          </a:r>
        </a:p>
        <a:p>
          <a:r>
            <a:rPr kumimoji="1" lang="ja-JP" altLang="en-US" sz="1300">
              <a:latin typeface="ＭＳ Ｐゴシック" panose="020B0600070205080204" pitchFamily="50" charset="-128"/>
              <a:ea typeface="ＭＳ Ｐゴシック" panose="020B0600070205080204" pitchFamily="50" charset="-128"/>
            </a:rPr>
            <a:t>　今後は、経常経費の抑制に努め、より一層、住民ニーズに応えるサービス向上と業務の効率化を図る。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19050</xdr:rowOff>
    </xdr:from>
    <xdr:to>
      <xdr:col>82</xdr:col>
      <xdr:colOff>107950</xdr:colOff>
      <xdr:row>21</xdr:row>
      <xdr:rowOff>95250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479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67327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66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95250</xdr:rowOff>
    </xdr:from>
    <xdr:to>
      <xdr:col>82</xdr:col>
      <xdr:colOff>196850</xdr:colOff>
      <xdr:row>21</xdr:row>
      <xdr:rowOff>95250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69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105427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99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19050</xdr:rowOff>
    </xdr:from>
    <xdr:to>
      <xdr:col>82</xdr:col>
      <xdr:colOff>196850</xdr:colOff>
      <xdr:row>13</xdr:row>
      <xdr:rowOff>19050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4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19</xdr:row>
      <xdr:rowOff>107950</xdr:rowOff>
    </xdr:from>
    <xdr:to>
      <xdr:col>82</xdr:col>
      <xdr:colOff>107950</xdr:colOff>
      <xdr:row>19</xdr:row>
      <xdr:rowOff>146050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33655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35577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778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19050</xdr:rowOff>
    </xdr:from>
    <xdr:to>
      <xdr:col>82</xdr:col>
      <xdr:colOff>158750</xdr:colOff>
      <xdr:row>17</xdr:row>
      <xdr:rowOff>120650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19</xdr:row>
      <xdr:rowOff>107950</xdr:rowOff>
    </xdr:from>
    <xdr:to>
      <xdr:col>78</xdr:col>
      <xdr:colOff>69850</xdr:colOff>
      <xdr:row>20</xdr:row>
      <xdr:rowOff>63500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4782800" y="33655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152400</xdr:rowOff>
    </xdr:from>
    <xdr:to>
      <xdr:col>78</xdr:col>
      <xdr:colOff>120650</xdr:colOff>
      <xdr:row>17</xdr:row>
      <xdr:rowOff>82550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92727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66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19</xdr:row>
      <xdr:rowOff>95250</xdr:rowOff>
    </xdr:from>
    <xdr:to>
      <xdr:col>73</xdr:col>
      <xdr:colOff>180975</xdr:colOff>
      <xdr:row>20</xdr:row>
      <xdr:rowOff>63500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33528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114300</xdr:rowOff>
    </xdr:from>
    <xdr:to>
      <xdr:col>74</xdr:col>
      <xdr:colOff>31750</xdr:colOff>
      <xdr:row>17</xdr:row>
      <xdr:rowOff>44450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54627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62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19</xdr:row>
      <xdr:rowOff>31750</xdr:rowOff>
    </xdr:from>
    <xdr:to>
      <xdr:col>69</xdr:col>
      <xdr:colOff>92075</xdr:colOff>
      <xdr:row>19</xdr:row>
      <xdr:rowOff>95250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a:off x="13004800" y="32893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120650</xdr:rowOff>
    </xdr:from>
    <xdr:to>
      <xdr:col>69</xdr:col>
      <xdr:colOff>142875</xdr:colOff>
      <xdr:row>16</xdr:row>
      <xdr:rowOff>50800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69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60977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46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12700</xdr:rowOff>
    </xdr:from>
    <xdr:to>
      <xdr:col>65</xdr:col>
      <xdr:colOff>53975</xdr:colOff>
      <xdr:row>16</xdr:row>
      <xdr:rowOff>114300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124477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52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19</xdr:row>
      <xdr:rowOff>95250</xdr:rowOff>
    </xdr:from>
    <xdr:to>
      <xdr:col>82</xdr:col>
      <xdr:colOff>158750</xdr:colOff>
      <xdr:row>20</xdr:row>
      <xdr:rowOff>25400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335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19</xdr:row>
      <xdr:rowOff>67327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332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19</xdr:row>
      <xdr:rowOff>57150</xdr:rowOff>
    </xdr:from>
    <xdr:to>
      <xdr:col>78</xdr:col>
      <xdr:colOff>120650</xdr:colOff>
      <xdr:row>19</xdr:row>
      <xdr:rowOff>158750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331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19</xdr:row>
      <xdr:rowOff>143527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3401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20</xdr:row>
      <xdr:rowOff>12700</xdr:rowOff>
    </xdr:from>
    <xdr:to>
      <xdr:col>74</xdr:col>
      <xdr:colOff>31750</xdr:colOff>
      <xdr:row>20</xdr:row>
      <xdr:rowOff>114300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344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20</xdr:row>
      <xdr:rowOff>99077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352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19</xdr:row>
      <xdr:rowOff>44450</xdr:rowOff>
    </xdr:from>
    <xdr:to>
      <xdr:col>69</xdr:col>
      <xdr:colOff>142875</xdr:colOff>
      <xdr:row>19</xdr:row>
      <xdr:rowOff>146050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330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19</xdr:row>
      <xdr:rowOff>130827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338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18</xdr:row>
      <xdr:rowOff>152400</xdr:rowOff>
    </xdr:from>
    <xdr:to>
      <xdr:col>65</xdr:col>
      <xdr:colOff>53975</xdr:colOff>
      <xdr:row>19</xdr:row>
      <xdr:rowOff>82550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323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19</xdr:row>
      <xdr:rowOff>67327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332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類似団体平均と比較し、</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ポイント上回っている。</a:t>
          </a:r>
        </a:p>
        <a:p>
          <a:r>
            <a:rPr kumimoji="1" lang="ja-JP" altLang="en-US" sz="1300">
              <a:latin typeface="ＭＳ Ｐゴシック" panose="020B0600070205080204" pitchFamily="50" charset="-128"/>
              <a:ea typeface="ＭＳ Ｐゴシック" panose="020B0600070205080204" pitchFamily="50" charset="-128"/>
            </a:rPr>
            <a:t>　また、前年と比較して</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ポイント悪化している。これは、児童手当等給付事業や生活保護費給付事業等に係る経費の減よりも障害者福祉関連事業に係る経費の増が多いことが主な要因となっている。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78994</xdr:rowOff>
    </xdr:from>
    <xdr:to>
      <xdr:col>24</xdr:col>
      <xdr:colOff>25400</xdr:colOff>
      <xdr:row>61</xdr:row>
      <xdr:rowOff>124714</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165844"/>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96791</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555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124714</xdr:rowOff>
    </xdr:from>
    <xdr:to>
      <xdr:col>24</xdr:col>
      <xdr:colOff>114300</xdr:colOff>
      <xdr:row>61</xdr:row>
      <xdr:rowOff>124714</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583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165371</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90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78994</xdr:rowOff>
    </xdr:from>
    <xdr:to>
      <xdr:col>24</xdr:col>
      <xdr:colOff>114300</xdr:colOff>
      <xdr:row>53</xdr:row>
      <xdr:rowOff>78994</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16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49276</xdr:rowOff>
    </xdr:from>
    <xdr:to>
      <xdr:col>24</xdr:col>
      <xdr:colOff>25400</xdr:colOff>
      <xdr:row>56</xdr:row>
      <xdr:rowOff>67564</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65047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140733</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399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124206</xdr:rowOff>
    </xdr:from>
    <xdr:to>
      <xdr:col>24</xdr:col>
      <xdr:colOff>76200</xdr:colOff>
      <xdr:row>56</xdr:row>
      <xdr:rowOff>54356</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21844</xdr:rowOff>
    </xdr:from>
    <xdr:to>
      <xdr:col>19</xdr:col>
      <xdr:colOff>187325</xdr:colOff>
      <xdr:row>56</xdr:row>
      <xdr:rowOff>49276</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62304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96774</xdr:rowOff>
    </xdr:from>
    <xdr:to>
      <xdr:col>20</xdr:col>
      <xdr:colOff>38100</xdr:colOff>
      <xdr:row>56</xdr:row>
      <xdr:rowOff>26924</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526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37101</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295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21844</xdr:rowOff>
    </xdr:from>
    <xdr:to>
      <xdr:col>15</xdr:col>
      <xdr:colOff>98425</xdr:colOff>
      <xdr:row>56</xdr:row>
      <xdr:rowOff>67564</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flipV="1">
          <a:off x="2209800" y="962304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69342</xdr:rowOff>
    </xdr:from>
    <xdr:to>
      <xdr:col>15</xdr:col>
      <xdr:colOff>149225</xdr:colOff>
      <xdr:row>55</xdr:row>
      <xdr:rowOff>170942</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499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9669</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267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58420</xdr:rowOff>
    </xdr:from>
    <xdr:to>
      <xdr:col>11</xdr:col>
      <xdr:colOff>9525</xdr:colOff>
      <xdr:row>56</xdr:row>
      <xdr:rowOff>67564</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1320800" y="965962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51054</xdr:rowOff>
    </xdr:from>
    <xdr:to>
      <xdr:col>11</xdr:col>
      <xdr:colOff>60325</xdr:colOff>
      <xdr:row>55</xdr:row>
      <xdr:rowOff>152654</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480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162831</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249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151638</xdr:rowOff>
    </xdr:from>
    <xdr:to>
      <xdr:col>6</xdr:col>
      <xdr:colOff>171450</xdr:colOff>
      <xdr:row>56</xdr:row>
      <xdr:rowOff>81788</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581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91965</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350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16764</xdr:rowOff>
    </xdr:from>
    <xdr:to>
      <xdr:col>24</xdr:col>
      <xdr:colOff>76200</xdr:colOff>
      <xdr:row>56</xdr:row>
      <xdr:rowOff>118364</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617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160291</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590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169926</xdr:rowOff>
    </xdr:from>
    <xdr:to>
      <xdr:col>20</xdr:col>
      <xdr:colOff>38100</xdr:colOff>
      <xdr:row>56</xdr:row>
      <xdr:rowOff>100076</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59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84853</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6860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142494</xdr:rowOff>
    </xdr:from>
    <xdr:to>
      <xdr:col>15</xdr:col>
      <xdr:colOff>149225</xdr:colOff>
      <xdr:row>56</xdr:row>
      <xdr:rowOff>72644</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57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57421</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65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16764</xdr:rowOff>
    </xdr:from>
    <xdr:to>
      <xdr:col>11</xdr:col>
      <xdr:colOff>60325</xdr:colOff>
      <xdr:row>56</xdr:row>
      <xdr:rowOff>118364</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617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103141</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704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7620</xdr:rowOff>
    </xdr:from>
    <xdr:to>
      <xdr:col>6</xdr:col>
      <xdr:colOff>171450</xdr:colOff>
      <xdr:row>56</xdr:row>
      <xdr:rowOff>109220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93997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69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類似団体平均を</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ポイント上回っている。</a:t>
          </a:r>
        </a:p>
        <a:p>
          <a:r>
            <a:rPr kumimoji="1" lang="ja-JP" altLang="en-US" sz="1300">
              <a:latin typeface="ＭＳ Ｐゴシック" panose="020B0600070205080204" pitchFamily="50" charset="-128"/>
              <a:ea typeface="ＭＳ Ｐゴシック" panose="020B0600070205080204" pitchFamily="50" charset="-128"/>
            </a:rPr>
            <a:t>　対前年度比で</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ポイント改善している。要因としては、小学校等の修繕経費の減に伴う維持補修費の減少などが挙げられる。今後も施設の適正配置や計画的な改修・修繕を行い抑制に努める。</a:t>
          </a: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1" name="その他グラフ枠">
          <a:extLst>
            <a:ext uri="{FF2B5EF4-FFF2-40B4-BE49-F238E27FC236}">
              <a16:creationId xmlns:a16="http://schemas.microsoft.com/office/drawing/2014/main" id="{00000000-0008-0000-0400-0000F1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69850</xdr:rowOff>
    </xdr:from>
    <xdr:to>
      <xdr:col>82</xdr:col>
      <xdr:colOff>107950</xdr:colOff>
      <xdr:row>60</xdr:row>
      <xdr:rowOff>88900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flipV="1">
          <a:off x="16510000" y="89852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60977</xdr:rowOff>
    </xdr:from>
    <xdr:ext cx="762000" cy="259045"/>
    <xdr:sp macro="" textlink="">
      <xdr:nvSpPr>
        <xdr:cNvPr id="243" name="その他最小値テキスト">
          <a:extLst>
            <a:ext uri="{FF2B5EF4-FFF2-40B4-BE49-F238E27FC236}">
              <a16:creationId xmlns:a16="http://schemas.microsoft.com/office/drawing/2014/main" id="{00000000-0008-0000-0400-0000F3000000}"/>
            </a:ext>
          </a:extLst>
        </xdr:cNvPr>
        <xdr:cNvSpPr txBox="1"/>
      </xdr:nvSpPr>
      <xdr:spPr>
        <a:xfrm>
          <a:off x="16598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88900</xdr:rowOff>
    </xdr:from>
    <xdr:to>
      <xdr:col>82</xdr:col>
      <xdr:colOff>196850</xdr:colOff>
      <xdr:row>60</xdr:row>
      <xdr:rowOff>88900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50</xdr:row>
      <xdr:rowOff>156227</xdr:rowOff>
    </xdr:from>
    <xdr:ext cx="762000" cy="259045"/>
    <xdr:sp macro="" textlink="">
      <xdr:nvSpPr>
        <xdr:cNvPr id="245" name="その他最大値テキスト">
          <a:extLst>
            <a:ext uri="{FF2B5EF4-FFF2-40B4-BE49-F238E27FC236}">
              <a16:creationId xmlns:a16="http://schemas.microsoft.com/office/drawing/2014/main" id="{00000000-0008-0000-0400-0000F5000000}"/>
            </a:ext>
          </a:extLst>
        </xdr:cNvPr>
        <xdr:cNvSpPr txBox="1"/>
      </xdr:nvSpPr>
      <xdr:spPr>
        <a:xfrm>
          <a:off x="16598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69850</xdr:rowOff>
    </xdr:from>
    <xdr:to>
      <xdr:col>82</xdr:col>
      <xdr:colOff>196850</xdr:colOff>
      <xdr:row>52</xdr:row>
      <xdr:rowOff>69850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69850</xdr:rowOff>
    </xdr:from>
    <xdr:to>
      <xdr:col>82</xdr:col>
      <xdr:colOff>107950</xdr:colOff>
      <xdr:row>60</xdr:row>
      <xdr:rowOff>107950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flipV="1">
          <a:off x="15671800" y="10185400"/>
          <a:ext cx="838200" cy="209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73677</xdr:rowOff>
    </xdr:from>
    <xdr:ext cx="762000" cy="259045"/>
    <xdr:sp macro="" textlink="">
      <xdr:nvSpPr>
        <xdr:cNvPr id="248" name="その他平均値テキスト">
          <a:extLst>
            <a:ext uri="{FF2B5EF4-FFF2-40B4-BE49-F238E27FC236}">
              <a16:creationId xmlns:a16="http://schemas.microsoft.com/office/drawing/2014/main" id="{00000000-0008-0000-0400-0000F8000000}"/>
            </a:ext>
          </a:extLst>
        </xdr:cNvPr>
        <xdr:cNvSpPr txBox="1"/>
      </xdr:nvSpPr>
      <xdr:spPr>
        <a:xfrm>
          <a:off x="16598900" y="9503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57150</xdr:rowOff>
    </xdr:from>
    <xdr:to>
      <xdr:col>82</xdr:col>
      <xdr:colOff>158750</xdr:colOff>
      <xdr:row>56</xdr:row>
      <xdr:rowOff>158750</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6459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59</xdr:row>
      <xdr:rowOff>88900</xdr:rowOff>
    </xdr:from>
    <xdr:to>
      <xdr:col>78</xdr:col>
      <xdr:colOff>69850</xdr:colOff>
      <xdr:row>60</xdr:row>
      <xdr:rowOff>107950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4782800" y="1020445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76200</xdr:rowOff>
    </xdr:from>
    <xdr:to>
      <xdr:col>78</xdr:col>
      <xdr:colOff>120650</xdr:colOff>
      <xdr:row>57</xdr:row>
      <xdr:rowOff>6350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16527</xdr:rowOff>
    </xdr:from>
    <xdr:ext cx="7366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5290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59</xdr:row>
      <xdr:rowOff>88900</xdr:rowOff>
    </xdr:from>
    <xdr:to>
      <xdr:col>73</xdr:col>
      <xdr:colOff>180975</xdr:colOff>
      <xdr:row>60</xdr:row>
      <xdr:rowOff>50800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3893800" y="102044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19050</xdr:rowOff>
    </xdr:from>
    <xdr:to>
      <xdr:col>74</xdr:col>
      <xdr:colOff>31750</xdr:colOff>
      <xdr:row>56</xdr:row>
      <xdr:rowOff>120650</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4732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130827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4401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60</xdr:row>
      <xdr:rowOff>12700</xdr:rowOff>
    </xdr:from>
    <xdr:to>
      <xdr:col>69</xdr:col>
      <xdr:colOff>92075</xdr:colOff>
      <xdr:row>60</xdr:row>
      <xdr:rowOff>50800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3004800" y="10299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55</xdr:row>
      <xdr:rowOff>133350</xdr:rowOff>
    </xdr:from>
    <xdr:to>
      <xdr:col>69</xdr:col>
      <xdr:colOff>142875</xdr:colOff>
      <xdr:row>56</xdr:row>
      <xdr:rowOff>63500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3843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73677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512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19050</xdr:rowOff>
    </xdr:from>
    <xdr:to>
      <xdr:col>65</xdr:col>
      <xdr:colOff>53975</xdr:colOff>
      <xdr:row>56</xdr:row>
      <xdr:rowOff>120650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2954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130827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623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19050</xdr:rowOff>
    </xdr:from>
    <xdr:to>
      <xdr:col>82</xdr:col>
      <xdr:colOff>158750</xdr:colOff>
      <xdr:row>59</xdr:row>
      <xdr:rowOff>120650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64592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162577</xdr:rowOff>
    </xdr:from>
    <xdr:ext cx="762000" cy="259045"/>
    <xdr:sp macro="" textlink="">
      <xdr:nvSpPr>
        <xdr:cNvPr id="267" name="その他該当値テキスト">
          <a:extLst>
            <a:ext uri="{FF2B5EF4-FFF2-40B4-BE49-F238E27FC236}">
              <a16:creationId xmlns:a16="http://schemas.microsoft.com/office/drawing/2014/main" id="{00000000-0008-0000-0400-00000B010000}"/>
            </a:ext>
          </a:extLst>
        </xdr:cNvPr>
        <xdr:cNvSpPr txBox="1"/>
      </xdr:nvSpPr>
      <xdr:spPr>
        <a:xfrm>
          <a:off x="165989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60</xdr:row>
      <xdr:rowOff>57150</xdr:rowOff>
    </xdr:from>
    <xdr:to>
      <xdr:col>78</xdr:col>
      <xdr:colOff>120650</xdr:colOff>
      <xdr:row>60</xdr:row>
      <xdr:rowOff>158750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5621000" y="10344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143527</xdr:rowOff>
    </xdr:from>
    <xdr:ext cx="7366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5290800" y="10430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38100</xdr:rowOff>
    </xdr:from>
    <xdr:to>
      <xdr:col>74</xdr:col>
      <xdr:colOff>31750</xdr:colOff>
      <xdr:row>59</xdr:row>
      <xdr:rowOff>139700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4732000" y="1015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124477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4401800" y="1024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60</xdr:row>
      <xdr:rowOff>0</xdr:rowOff>
    </xdr:from>
    <xdr:to>
      <xdr:col>69</xdr:col>
      <xdr:colOff>142875</xdr:colOff>
      <xdr:row>60</xdr:row>
      <xdr:rowOff>101600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3843000" y="1028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60</xdr:row>
      <xdr:rowOff>86377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3512800" y="1037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133350</xdr:rowOff>
    </xdr:from>
    <xdr:to>
      <xdr:col>65</xdr:col>
      <xdr:colOff>53975</xdr:colOff>
      <xdr:row>60</xdr:row>
      <xdr:rowOff>63500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2954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48277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2623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類似団体平均を</a:t>
          </a:r>
          <a:r>
            <a:rPr kumimoji="1" lang="en-US" altLang="ja-JP" sz="1300">
              <a:latin typeface="ＭＳ Ｐゴシック" panose="020B0600070205080204" pitchFamily="50" charset="-128"/>
              <a:ea typeface="ＭＳ Ｐゴシック" panose="020B0600070205080204" pitchFamily="50" charset="-128"/>
            </a:rPr>
            <a:t>1.6</a:t>
          </a:r>
          <a:r>
            <a:rPr kumimoji="1" lang="ja-JP" altLang="en-US" sz="1300">
              <a:latin typeface="ＭＳ Ｐゴシック" panose="020B0600070205080204" pitchFamily="50" charset="-128"/>
              <a:ea typeface="ＭＳ Ｐゴシック" panose="020B0600070205080204" pitchFamily="50" charset="-128"/>
            </a:rPr>
            <a:t>ポイント上回っている。この要因として消防業務を一部事務組合で行っていることが挙げられる。</a:t>
          </a:r>
        </a:p>
        <a:p>
          <a:r>
            <a:rPr kumimoji="1" lang="ja-JP" altLang="en-US" sz="1300">
              <a:latin typeface="ＭＳ Ｐゴシック" panose="020B0600070205080204" pitchFamily="50" charset="-128"/>
              <a:ea typeface="ＭＳ Ｐゴシック" panose="020B0600070205080204" pitchFamily="50" charset="-128"/>
            </a:rPr>
            <a:t>　引き続き行政として対応すべき必要性、費用対効果、目的の達成度などを精査し、さらに受益者負担のあり方や経費の負担のあり方について検証し、合理化を図る。</a:t>
          </a:r>
        </a:p>
      </xdr:txBody>
    </xdr:sp>
    <xdr:clientData/>
  </xdr:twoCellAnchor>
  <xdr:oneCellAnchor>
    <xdr:from>
      <xdr:col>62</xdr:col>
      <xdr:colOff>6350</xdr:colOff>
      <xdr:row>29</xdr:row>
      <xdr:rowOff>107950</xdr:rowOff>
    </xdr:from>
    <xdr:ext cx="298543" cy="225703"/>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7" name="補助費等グラフ枠">
          <a:extLst>
            <a:ext uri="{FF2B5EF4-FFF2-40B4-BE49-F238E27FC236}">
              <a16:creationId xmlns:a16="http://schemas.microsoft.com/office/drawing/2014/main" id="{00000000-0008-0000-0400-000029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98425</xdr:rowOff>
    </xdr:from>
    <xdr:to>
      <xdr:col>82</xdr:col>
      <xdr:colOff>107950</xdr:colOff>
      <xdr:row>41</xdr:row>
      <xdr:rowOff>46990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flipV="1">
          <a:off x="16510000" y="5927725"/>
          <a:ext cx="0" cy="1148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19067</xdr:rowOff>
    </xdr:from>
    <xdr:ext cx="762000" cy="259045"/>
    <xdr:sp macro="" textlink="">
      <xdr:nvSpPr>
        <xdr:cNvPr id="299" name="補助費等最小値テキスト">
          <a:extLst>
            <a:ext uri="{FF2B5EF4-FFF2-40B4-BE49-F238E27FC236}">
              <a16:creationId xmlns:a16="http://schemas.microsoft.com/office/drawing/2014/main" id="{00000000-0008-0000-0400-00002B010000}"/>
            </a:ext>
          </a:extLst>
        </xdr:cNvPr>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46990</xdr:rowOff>
    </xdr:from>
    <xdr:to>
      <xdr:col>82</xdr:col>
      <xdr:colOff>196850</xdr:colOff>
      <xdr:row>41</xdr:row>
      <xdr:rowOff>46990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13352</xdr:rowOff>
    </xdr:from>
    <xdr:ext cx="762000" cy="259045"/>
    <xdr:sp macro="" textlink="">
      <xdr:nvSpPr>
        <xdr:cNvPr id="301" name="補助費等最大値テキスト">
          <a:extLst>
            <a:ext uri="{FF2B5EF4-FFF2-40B4-BE49-F238E27FC236}">
              <a16:creationId xmlns:a16="http://schemas.microsoft.com/office/drawing/2014/main" id="{00000000-0008-0000-0400-00002D010000}"/>
            </a:ext>
          </a:extLst>
        </xdr:cNvPr>
        <xdr:cNvSpPr txBox="1"/>
      </xdr:nvSpPr>
      <xdr:spPr>
        <a:xfrm>
          <a:off x="16598900" y="5671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98425</xdr:rowOff>
    </xdr:from>
    <xdr:to>
      <xdr:col>82</xdr:col>
      <xdr:colOff>196850</xdr:colOff>
      <xdr:row>34</xdr:row>
      <xdr:rowOff>98425</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5927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52705</xdr:rowOff>
    </xdr:from>
    <xdr:to>
      <xdr:col>82</xdr:col>
      <xdr:colOff>107950</xdr:colOff>
      <xdr:row>38</xdr:row>
      <xdr:rowOff>138430</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5671800" y="6567805"/>
          <a:ext cx="8382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12717</xdr:rowOff>
    </xdr:from>
    <xdr:ext cx="762000" cy="259045"/>
    <xdr:sp macro="" textlink="">
      <xdr:nvSpPr>
        <xdr:cNvPr id="304" name="補助費等平均値テキスト">
          <a:extLst>
            <a:ext uri="{FF2B5EF4-FFF2-40B4-BE49-F238E27FC236}">
              <a16:creationId xmlns:a16="http://schemas.microsoft.com/office/drawing/2014/main" id="{00000000-0008-0000-0400-000030010000}"/>
            </a:ext>
          </a:extLst>
        </xdr:cNvPr>
        <xdr:cNvSpPr txBox="1"/>
      </xdr:nvSpPr>
      <xdr:spPr>
        <a:xfrm>
          <a:off x="16598900" y="6356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167640</xdr:rowOff>
    </xdr:from>
    <xdr:to>
      <xdr:col>82</xdr:col>
      <xdr:colOff>158750</xdr:colOff>
      <xdr:row>38</xdr:row>
      <xdr:rowOff>97790</xdr:rowOff>
    </xdr:to>
    <xdr:sp macro="" textlink="">
      <xdr:nvSpPr>
        <xdr:cNvPr id="305" name="フローチャート: 判断 304">
          <a:extLst>
            <a:ext uri="{FF2B5EF4-FFF2-40B4-BE49-F238E27FC236}">
              <a16:creationId xmlns:a16="http://schemas.microsoft.com/office/drawing/2014/main" id="{00000000-0008-0000-0400-000031010000}"/>
            </a:ext>
          </a:extLst>
        </xdr:cNvPr>
        <xdr:cNvSpPr/>
      </xdr:nvSpPr>
      <xdr:spPr>
        <a:xfrm>
          <a:off x="16459200" y="6511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38</xdr:row>
      <xdr:rowOff>29845</xdr:rowOff>
    </xdr:from>
    <xdr:to>
      <xdr:col>78</xdr:col>
      <xdr:colOff>69850</xdr:colOff>
      <xdr:row>38</xdr:row>
      <xdr:rowOff>52705</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4782800" y="654494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161925</xdr:rowOff>
    </xdr:from>
    <xdr:to>
      <xdr:col>78</xdr:col>
      <xdr:colOff>120650</xdr:colOff>
      <xdr:row>38</xdr:row>
      <xdr:rowOff>92075</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5621000" y="650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102252</xdr:rowOff>
    </xdr:from>
    <xdr:ext cx="736600" cy="259045"/>
    <xdr:sp macro="" textlink="">
      <xdr:nvSpPr>
        <xdr:cNvPr id="308" name="テキスト ボックス 307">
          <a:extLst>
            <a:ext uri="{FF2B5EF4-FFF2-40B4-BE49-F238E27FC236}">
              <a16:creationId xmlns:a16="http://schemas.microsoft.com/office/drawing/2014/main" id="{00000000-0008-0000-0400-000034010000}"/>
            </a:ext>
          </a:extLst>
        </xdr:cNvPr>
        <xdr:cNvSpPr txBox="1"/>
      </xdr:nvSpPr>
      <xdr:spPr>
        <a:xfrm>
          <a:off x="15290800" y="6274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29845</xdr:rowOff>
    </xdr:from>
    <xdr:to>
      <xdr:col>73</xdr:col>
      <xdr:colOff>180975</xdr:colOff>
      <xdr:row>38</xdr:row>
      <xdr:rowOff>109855</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flipV="1">
          <a:off x="13893800" y="6544945"/>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139065</xdr:rowOff>
    </xdr:from>
    <xdr:to>
      <xdr:col>74</xdr:col>
      <xdr:colOff>31750</xdr:colOff>
      <xdr:row>38</xdr:row>
      <xdr:rowOff>69215</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4732000" y="6482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79392</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4401800" y="6251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109855</xdr:rowOff>
    </xdr:from>
    <xdr:to>
      <xdr:col>69</xdr:col>
      <xdr:colOff>92075</xdr:colOff>
      <xdr:row>38</xdr:row>
      <xdr:rowOff>115570</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3004800" y="662495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133350</xdr:rowOff>
    </xdr:from>
    <xdr:to>
      <xdr:col>69</xdr:col>
      <xdr:colOff>142875</xdr:colOff>
      <xdr:row>38</xdr:row>
      <xdr:rowOff>63500</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38430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73677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3512800" y="624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127635</xdr:rowOff>
    </xdr:from>
    <xdr:to>
      <xdr:col>65</xdr:col>
      <xdr:colOff>53975</xdr:colOff>
      <xdr:row>38</xdr:row>
      <xdr:rowOff>57785</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2954000" y="647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67962</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623800" y="624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87630</xdr:rowOff>
    </xdr:from>
    <xdr:to>
      <xdr:col>82</xdr:col>
      <xdr:colOff>158750</xdr:colOff>
      <xdr:row>39</xdr:row>
      <xdr:rowOff>17780</xdr:rowOff>
    </xdr:to>
    <xdr:sp macro="" textlink="">
      <xdr:nvSpPr>
        <xdr:cNvPr id="322" name="楕円 321">
          <a:extLst>
            <a:ext uri="{FF2B5EF4-FFF2-40B4-BE49-F238E27FC236}">
              <a16:creationId xmlns:a16="http://schemas.microsoft.com/office/drawing/2014/main" id="{00000000-0008-0000-0400-000042010000}"/>
            </a:ext>
          </a:extLst>
        </xdr:cNvPr>
        <xdr:cNvSpPr/>
      </xdr:nvSpPr>
      <xdr:spPr>
        <a:xfrm>
          <a:off x="16459200" y="6602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59707</xdr:rowOff>
    </xdr:from>
    <xdr:ext cx="762000" cy="259045"/>
    <xdr:sp macro="" textlink="">
      <xdr:nvSpPr>
        <xdr:cNvPr id="323" name="補助費等該当値テキスト">
          <a:extLst>
            <a:ext uri="{FF2B5EF4-FFF2-40B4-BE49-F238E27FC236}">
              <a16:creationId xmlns:a16="http://schemas.microsoft.com/office/drawing/2014/main" id="{00000000-0008-0000-0400-000043010000}"/>
            </a:ext>
          </a:extLst>
        </xdr:cNvPr>
        <xdr:cNvSpPr txBox="1"/>
      </xdr:nvSpPr>
      <xdr:spPr>
        <a:xfrm>
          <a:off x="16598900" y="657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1905</xdr:rowOff>
    </xdr:from>
    <xdr:to>
      <xdr:col>78</xdr:col>
      <xdr:colOff>120650</xdr:colOff>
      <xdr:row>38</xdr:row>
      <xdr:rowOff>103505</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5621000" y="6517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88282</xdr:rowOff>
    </xdr:from>
    <xdr:ext cx="7366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290800" y="6603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150495</xdr:rowOff>
    </xdr:from>
    <xdr:to>
      <xdr:col>74</xdr:col>
      <xdr:colOff>31750</xdr:colOff>
      <xdr:row>38</xdr:row>
      <xdr:rowOff>80645</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4732000" y="6494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65422</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401800" y="6580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59055</xdr:rowOff>
    </xdr:from>
    <xdr:to>
      <xdr:col>69</xdr:col>
      <xdr:colOff>142875</xdr:colOff>
      <xdr:row>38</xdr:row>
      <xdr:rowOff>160655</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3843000" y="6574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145432</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512800" y="6660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64770</xdr:rowOff>
    </xdr:from>
    <xdr:to>
      <xdr:col>65</xdr:col>
      <xdr:colOff>53975</xdr:colOff>
      <xdr:row>38</xdr:row>
      <xdr:rowOff>166370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2954000" y="6579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151147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2623800" y="6666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近年実施している大型事業で活用した地方債の元金償還が開始したことに伴い、増加傾向にある。</a:t>
          </a:r>
        </a:p>
        <a:p>
          <a:r>
            <a:rPr kumimoji="1" lang="ja-JP" altLang="en-US" sz="1300">
              <a:latin typeface="ＭＳ Ｐゴシック" panose="020B0600070205080204" pitchFamily="50" charset="-128"/>
              <a:ea typeface="ＭＳ Ｐゴシック" panose="020B0600070205080204" pitchFamily="50" charset="-128"/>
            </a:rPr>
            <a:t>　今後も公債費負担の増加が見込まれるため、緊急度・住民ニーズを的確に把握し、地方債の新規発行の抑制を図る。</a:t>
          </a:r>
        </a:p>
      </xdr:txBody>
    </xdr:sp>
    <xdr:clientData/>
  </xdr:twoCellAnchor>
  <xdr:oneCellAnchor>
    <xdr:from>
      <xdr:col>3</xdr:col>
      <xdr:colOff>123825</xdr:colOff>
      <xdr:row>69</xdr:row>
      <xdr:rowOff>107950</xdr:rowOff>
    </xdr:from>
    <xdr:ext cx="298543" cy="225703"/>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69850</xdr:rowOff>
    </xdr:from>
    <xdr:to>
      <xdr:col>26</xdr:col>
      <xdr:colOff>184150</xdr:colOff>
      <xdr:row>82</xdr:row>
      <xdr:rowOff>69850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12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99077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98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127000</xdr:rowOff>
    </xdr:from>
    <xdr:to>
      <xdr:col>26</xdr:col>
      <xdr:colOff>184150</xdr:colOff>
      <xdr:row>80</xdr:row>
      <xdr:rowOff>127000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156227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12700</xdr:rowOff>
    </xdr:from>
    <xdr:to>
      <xdr:col>26</xdr:col>
      <xdr:colOff>184150</xdr:colOff>
      <xdr:row>79</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55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41927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41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127000</xdr:rowOff>
    </xdr:from>
    <xdr:to>
      <xdr:col>26</xdr:col>
      <xdr:colOff>184150</xdr:colOff>
      <xdr:row>75</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985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156227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843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12700</xdr:rowOff>
    </xdr:from>
    <xdr:to>
      <xdr:col>26</xdr:col>
      <xdr:colOff>184150</xdr:colOff>
      <xdr:row>74</xdr:row>
      <xdr:rowOff>12700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41927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69850</xdr:rowOff>
    </xdr:from>
    <xdr:to>
      <xdr:col>26</xdr:col>
      <xdr:colOff>184150</xdr:colOff>
      <xdr:row>72</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414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272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22225</xdr:rowOff>
    </xdr:from>
    <xdr:to>
      <xdr:col>24</xdr:col>
      <xdr:colOff>25400</xdr:colOff>
      <xdr:row>81</xdr:row>
      <xdr:rowOff>41275</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538075"/>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13352</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390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41275</xdr:rowOff>
    </xdr:from>
    <xdr:to>
      <xdr:col>24</xdr:col>
      <xdr:colOff>114300</xdr:colOff>
      <xdr:row>81</xdr:row>
      <xdr:rowOff>41275</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3928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108602</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28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22225</xdr:rowOff>
    </xdr:from>
    <xdr:to>
      <xdr:col>24</xdr:col>
      <xdr:colOff>114300</xdr:colOff>
      <xdr:row>73</xdr:row>
      <xdr:rowOff>22225</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538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79</xdr:row>
      <xdr:rowOff>41275</xdr:rowOff>
    </xdr:from>
    <xdr:to>
      <xdr:col>24</xdr:col>
      <xdr:colOff>25400</xdr:colOff>
      <xdr:row>79</xdr:row>
      <xdr:rowOff>69850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3987800" y="13585825"/>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64152</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0943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47625</xdr:rowOff>
    </xdr:from>
    <xdr:to>
      <xdr:col>24</xdr:col>
      <xdr:colOff>76200</xdr:colOff>
      <xdr:row>77</xdr:row>
      <xdr:rowOff>149225</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41275</xdr:rowOff>
    </xdr:from>
    <xdr:to>
      <xdr:col>19</xdr:col>
      <xdr:colOff>187325</xdr:colOff>
      <xdr:row>79</xdr:row>
      <xdr:rowOff>117475</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3098800" y="13585825"/>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85725</xdr:rowOff>
    </xdr:from>
    <xdr:to>
      <xdr:col>20</xdr:col>
      <xdr:colOff>38100</xdr:colOff>
      <xdr:row>78</xdr:row>
      <xdr:rowOff>15875</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287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26052</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056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79</xdr:row>
      <xdr:rowOff>79375</xdr:rowOff>
    </xdr:from>
    <xdr:to>
      <xdr:col>15</xdr:col>
      <xdr:colOff>98425</xdr:colOff>
      <xdr:row>79</xdr:row>
      <xdr:rowOff>117475</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62392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104775</xdr:rowOff>
    </xdr:from>
    <xdr:to>
      <xdr:col>15</xdr:col>
      <xdr:colOff>149225</xdr:colOff>
      <xdr:row>78</xdr:row>
      <xdr:rowOff>34925</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306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45102</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07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79</xdr:row>
      <xdr:rowOff>31750</xdr:rowOff>
    </xdr:from>
    <xdr:to>
      <xdr:col>11</xdr:col>
      <xdr:colOff>9525</xdr:colOff>
      <xdr:row>79</xdr:row>
      <xdr:rowOff>79375</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a:off x="1320800" y="1357630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47625</xdr:rowOff>
    </xdr:from>
    <xdr:to>
      <xdr:col>11</xdr:col>
      <xdr:colOff>60325</xdr:colOff>
      <xdr:row>77</xdr:row>
      <xdr:rowOff>149225</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159402</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3018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38100</xdr:rowOff>
    </xdr:from>
    <xdr:to>
      <xdr:col>6</xdr:col>
      <xdr:colOff>171450</xdr:colOff>
      <xdr:row>77</xdr:row>
      <xdr:rowOff>139700</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23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149877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300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79</xdr:row>
      <xdr:rowOff>19050</xdr:rowOff>
    </xdr:from>
    <xdr:to>
      <xdr:col>24</xdr:col>
      <xdr:colOff>76200</xdr:colOff>
      <xdr:row>79</xdr:row>
      <xdr:rowOff>120650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162577</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161925</xdr:rowOff>
    </xdr:from>
    <xdr:to>
      <xdr:col>20</xdr:col>
      <xdr:colOff>38100</xdr:colOff>
      <xdr:row>79</xdr:row>
      <xdr:rowOff>92075</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535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76852</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3621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79</xdr:row>
      <xdr:rowOff>66675</xdr:rowOff>
    </xdr:from>
    <xdr:to>
      <xdr:col>15</xdr:col>
      <xdr:colOff>149225</xdr:colOff>
      <xdr:row>79</xdr:row>
      <xdr:rowOff>168275</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611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79</xdr:row>
      <xdr:rowOff>153052</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3697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79</xdr:row>
      <xdr:rowOff>28575</xdr:rowOff>
    </xdr:from>
    <xdr:to>
      <xdr:col>11</xdr:col>
      <xdr:colOff>60325</xdr:colOff>
      <xdr:row>79</xdr:row>
      <xdr:rowOff>130175</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573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114952</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365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152400</xdr:rowOff>
    </xdr:from>
    <xdr:to>
      <xdr:col>6</xdr:col>
      <xdr:colOff>171450</xdr:colOff>
      <xdr:row>79</xdr:row>
      <xdr:rowOff>82550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67327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361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類似団体平均を</a:t>
          </a:r>
          <a:r>
            <a:rPr kumimoji="1" lang="en-US" altLang="ja-JP" sz="1300">
              <a:latin typeface="ＭＳ Ｐゴシック" panose="020B0600070205080204" pitchFamily="50" charset="-128"/>
              <a:ea typeface="ＭＳ Ｐゴシック" panose="020B0600070205080204" pitchFamily="50" charset="-128"/>
            </a:rPr>
            <a:t>1.9</a:t>
          </a:r>
          <a:r>
            <a:rPr kumimoji="1" lang="ja-JP" altLang="en-US" sz="1300">
              <a:latin typeface="ＭＳ Ｐゴシック" panose="020B0600070205080204" pitchFamily="50" charset="-128"/>
              <a:ea typeface="ＭＳ Ｐゴシック" panose="020B0600070205080204" pitchFamily="50" charset="-128"/>
            </a:rPr>
            <a:t>ポイント上回っている。</a:t>
          </a:r>
        </a:p>
        <a:p>
          <a:r>
            <a:rPr kumimoji="1" lang="ja-JP" altLang="en-US" sz="1300">
              <a:latin typeface="ＭＳ Ｐゴシック" panose="020B0600070205080204" pitchFamily="50" charset="-128"/>
              <a:ea typeface="ＭＳ Ｐゴシック" panose="020B0600070205080204" pitchFamily="50" charset="-128"/>
            </a:rPr>
            <a:t>　今後も定員管理の適正化、施設の適正配置や計画的な改修・修繕を行う等、経常経費の削減に努める。</a:t>
          </a: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a:extLst>
            <a:ext uri="{FF2B5EF4-FFF2-40B4-BE49-F238E27FC236}">
              <a16:creationId xmlns:a16="http://schemas.microsoft.com/office/drawing/2014/main" id="{00000000-0008-0000-0400-0000A7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96520</xdr:rowOff>
    </xdr:from>
    <xdr:to>
      <xdr:col>82</xdr:col>
      <xdr:colOff>107950</xdr:colOff>
      <xdr:row>81</xdr:row>
      <xdr:rowOff>39370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6510000" y="1244092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11447</xdr:rowOff>
    </xdr:from>
    <xdr:ext cx="762000" cy="259045"/>
    <xdr:sp macro="" textlink="">
      <xdr:nvSpPr>
        <xdr:cNvPr id="425" name="公債費以外最小値テキスト">
          <a:extLst>
            <a:ext uri="{FF2B5EF4-FFF2-40B4-BE49-F238E27FC236}">
              <a16:creationId xmlns:a16="http://schemas.microsoft.com/office/drawing/2014/main" id="{00000000-0008-0000-0400-0000A9010000}"/>
            </a:ext>
          </a:extLst>
        </xdr:cNvPr>
        <xdr:cNvSpPr txBox="1"/>
      </xdr:nvSpPr>
      <xdr:spPr>
        <a:xfrm>
          <a:off x="16598900" y="13898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39370</xdr:rowOff>
    </xdr:from>
    <xdr:to>
      <xdr:col>82</xdr:col>
      <xdr:colOff>196850</xdr:colOff>
      <xdr:row>81</xdr:row>
      <xdr:rowOff>39370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3926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11447</xdr:rowOff>
    </xdr:from>
    <xdr:ext cx="762000" cy="259045"/>
    <xdr:sp macro="" textlink="">
      <xdr:nvSpPr>
        <xdr:cNvPr id="427" name="公債費以外最大値テキスト">
          <a:extLst>
            <a:ext uri="{FF2B5EF4-FFF2-40B4-BE49-F238E27FC236}">
              <a16:creationId xmlns:a16="http://schemas.microsoft.com/office/drawing/2014/main" id="{00000000-0008-0000-0400-0000AB010000}"/>
            </a:ext>
          </a:extLst>
        </xdr:cNvPr>
        <xdr:cNvSpPr txBox="1"/>
      </xdr:nvSpPr>
      <xdr:spPr>
        <a:xfrm>
          <a:off x="16598900" y="1218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96520</xdr:rowOff>
    </xdr:from>
    <xdr:to>
      <xdr:col>82</xdr:col>
      <xdr:colOff>196850</xdr:colOff>
      <xdr:row>72</xdr:row>
      <xdr:rowOff>96520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2440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77470</xdr:rowOff>
    </xdr:from>
    <xdr:to>
      <xdr:col>82</xdr:col>
      <xdr:colOff>107950</xdr:colOff>
      <xdr:row>76</xdr:row>
      <xdr:rowOff>81280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5671800" y="12936220"/>
          <a:ext cx="8382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73677</xdr:rowOff>
    </xdr:from>
    <xdr:ext cx="762000" cy="259045"/>
    <xdr:sp macro="" textlink="">
      <xdr:nvSpPr>
        <xdr:cNvPr id="430" name="公債費以外平均値テキスト">
          <a:extLst>
            <a:ext uri="{FF2B5EF4-FFF2-40B4-BE49-F238E27FC236}">
              <a16:creationId xmlns:a16="http://schemas.microsoft.com/office/drawing/2014/main" id="{00000000-0008-0000-0400-0000AE010000}"/>
            </a:ext>
          </a:extLst>
        </xdr:cNvPr>
        <xdr:cNvSpPr txBox="1"/>
      </xdr:nvSpPr>
      <xdr:spPr>
        <a:xfrm>
          <a:off x="16598900" y="12760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57150</xdr:rowOff>
    </xdr:from>
    <xdr:to>
      <xdr:col>82</xdr:col>
      <xdr:colOff>158750</xdr:colOff>
      <xdr:row>75</xdr:row>
      <xdr:rowOff>158750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64592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77470</xdr:rowOff>
    </xdr:from>
    <xdr:to>
      <xdr:col>78</xdr:col>
      <xdr:colOff>69850</xdr:colOff>
      <xdr:row>75</xdr:row>
      <xdr:rowOff>92710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flipV="1">
          <a:off x="14782800" y="129362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83820</xdr:rowOff>
    </xdr:from>
    <xdr:to>
      <xdr:col>78</xdr:col>
      <xdr:colOff>120650</xdr:colOff>
      <xdr:row>75</xdr:row>
      <xdr:rowOff>13970</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5621000" y="12771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24147</xdr:rowOff>
    </xdr:from>
    <xdr:ext cx="7366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5290800" y="1253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92710</xdr:rowOff>
    </xdr:from>
    <xdr:to>
      <xdr:col>73</xdr:col>
      <xdr:colOff>180975</xdr:colOff>
      <xdr:row>75</xdr:row>
      <xdr:rowOff>146050</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3893800" y="129514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73</xdr:row>
      <xdr:rowOff>163830</xdr:rowOff>
    </xdr:from>
    <xdr:to>
      <xdr:col>74</xdr:col>
      <xdr:colOff>31750</xdr:colOff>
      <xdr:row>74</xdr:row>
      <xdr:rowOff>93980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4732000" y="12679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72</xdr:row>
      <xdr:rowOff>104157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401800" y="1244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146050</xdr:rowOff>
    </xdr:from>
    <xdr:to>
      <xdr:col>69</xdr:col>
      <xdr:colOff>92075</xdr:colOff>
      <xdr:row>75</xdr:row>
      <xdr:rowOff>153670</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flipV="1">
          <a:off x="13004800" y="130048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72</xdr:row>
      <xdr:rowOff>137160</xdr:rowOff>
    </xdr:from>
    <xdr:to>
      <xdr:col>69</xdr:col>
      <xdr:colOff>142875</xdr:colOff>
      <xdr:row>73</xdr:row>
      <xdr:rowOff>67310</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3843000" y="12481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71</xdr:row>
      <xdr:rowOff>77487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512800" y="1225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68580</xdr:rowOff>
    </xdr:from>
    <xdr:to>
      <xdr:col>65</xdr:col>
      <xdr:colOff>53975</xdr:colOff>
      <xdr:row>74</xdr:row>
      <xdr:rowOff>170180</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2954000" y="12755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8907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623800" y="1252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30480</xdr:rowOff>
    </xdr:from>
    <xdr:to>
      <xdr:col>82</xdr:col>
      <xdr:colOff>158750</xdr:colOff>
      <xdr:row>76</xdr:row>
      <xdr:rowOff>132080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64592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2557</xdr:rowOff>
    </xdr:from>
    <xdr:ext cx="762000" cy="259045"/>
    <xdr:sp macro="" textlink="">
      <xdr:nvSpPr>
        <xdr:cNvPr id="449" name="公債費以外該当値テキスト">
          <a:extLst>
            <a:ext uri="{FF2B5EF4-FFF2-40B4-BE49-F238E27FC236}">
              <a16:creationId xmlns:a16="http://schemas.microsoft.com/office/drawing/2014/main" id="{00000000-0008-0000-0400-0000C1010000}"/>
            </a:ext>
          </a:extLst>
        </xdr:cNvPr>
        <xdr:cNvSpPr txBox="1"/>
      </xdr:nvSpPr>
      <xdr:spPr>
        <a:xfrm>
          <a:off x="165989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26670</xdr:rowOff>
    </xdr:from>
    <xdr:to>
      <xdr:col>78</xdr:col>
      <xdr:colOff>120650</xdr:colOff>
      <xdr:row>75</xdr:row>
      <xdr:rowOff>128270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5621000" y="1288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113047</xdr:rowOff>
    </xdr:from>
    <xdr:ext cx="7366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5290800" y="12971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41910</xdr:rowOff>
    </xdr:from>
    <xdr:to>
      <xdr:col>74</xdr:col>
      <xdr:colOff>31750</xdr:colOff>
      <xdr:row>75</xdr:row>
      <xdr:rowOff>143510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4732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128288</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4401800" y="1298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95250</xdr:rowOff>
    </xdr:from>
    <xdr:to>
      <xdr:col>69</xdr:col>
      <xdr:colOff>142875</xdr:colOff>
      <xdr:row>76</xdr:row>
      <xdr:rowOff>25400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3843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10177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512800" y="1304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102870</xdr:rowOff>
    </xdr:from>
    <xdr:to>
      <xdr:col>65</xdr:col>
      <xdr:colOff>53975</xdr:colOff>
      <xdr:row>76</xdr:row>
      <xdr:rowOff>33020</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2954000" y="1296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17797</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2623800" y="13047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北海道岩見沢市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26556</xdr:rowOff>
    </xdr:from>
    <xdr:to>
      <xdr:col>29</xdr:col>
      <xdr:colOff>127000</xdr:colOff>
      <xdr:row>20</xdr:row>
      <xdr:rowOff>100762</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131581"/>
          <a:ext cx="0" cy="14458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72839</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49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58,316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100762</xdr:rowOff>
    </xdr:from>
    <xdr:to>
      <xdr:col>30</xdr:col>
      <xdr:colOff>25400</xdr:colOff>
      <xdr:row>20</xdr:row>
      <xdr:rowOff>100762</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5773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112933</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875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26556</xdr:rowOff>
    </xdr:from>
    <xdr:to>
      <xdr:col>30</xdr:col>
      <xdr:colOff>25400</xdr:colOff>
      <xdr:row>12</xdr:row>
      <xdr:rowOff>26556</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131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100673</xdr:rowOff>
    </xdr:from>
    <xdr:to>
      <xdr:col>29</xdr:col>
      <xdr:colOff>127000</xdr:colOff>
      <xdr:row>18</xdr:row>
      <xdr:rowOff>33363</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062948"/>
          <a:ext cx="647700" cy="1041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157281</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7766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140754</xdr:rowOff>
    </xdr:from>
    <xdr:to>
      <xdr:col>29</xdr:col>
      <xdr:colOff>177800</xdr:colOff>
      <xdr:row>17</xdr:row>
      <xdr:rowOff>70904</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315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33363</xdr:rowOff>
    </xdr:from>
    <xdr:to>
      <xdr:col>26</xdr:col>
      <xdr:colOff>50800</xdr:colOff>
      <xdr:row>18</xdr:row>
      <xdr:rowOff>62954</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167088"/>
          <a:ext cx="698500" cy="295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64414</xdr:rowOff>
    </xdr:from>
    <xdr:to>
      <xdr:col>26</xdr:col>
      <xdr:colOff>101600</xdr:colOff>
      <xdr:row>17</xdr:row>
      <xdr:rowOff>166014</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026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4741</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7955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62954</xdr:rowOff>
    </xdr:from>
    <xdr:to>
      <xdr:col>22</xdr:col>
      <xdr:colOff>114300</xdr:colOff>
      <xdr:row>18</xdr:row>
      <xdr:rowOff>68605</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196679"/>
          <a:ext cx="698500" cy="56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108369</xdr:rowOff>
    </xdr:from>
    <xdr:to>
      <xdr:col>22</xdr:col>
      <xdr:colOff>165100</xdr:colOff>
      <xdr:row>18</xdr:row>
      <xdr:rowOff>38519</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0706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48696</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283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68605</xdr:rowOff>
    </xdr:from>
    <xdr:to>
      <xdr:col>18</xdr:col>
      <xdr:colOff>177800</xdr:colOff>
      <xdr:row>18</xdr:row>
      <xdr:rowOff>100622</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202330"/>
          <a:ext cx="698500" cy="320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122415</xdr:rowOff>
    </xdr:from>
    <xdr:to>
      <xdr:col>19</xdr:col>
      <xdr:colOff>38100</xdr:colOff>
      <xdr:row>18</xdr:row>
      <xdr:rowOff>52565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0846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62742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2853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36741</xdr:rowOff>
    </xdr:from>
    <xdr:to>
      <xdr:col>15</xdr:col>
      <xdr:colOff>101600</xdr:colOff>
      <xdr:row>18</xdr:row>
      <xdr:rowOff>138341</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1704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148518</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2939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49873</xdr:rowOff>
    </xdr:from>
    <xdr:to>
      <xdr:col>29</xdr:col>
      <xdr:colOff>177800</xdr:colOff>
      <xdr:row>17</xdr:row>
      <xdr:rowOff>151473</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0121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21950</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984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154013</xdr:rowOff>
    </xdr:from>
    <xdr:to>
      <xdr:col>26</xdr:col>
      <xdr:colOff>101600</xdr:colOff>
      <xdr:row>18</xdr:row>
      <xdr:rowOff>84163</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1162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68940</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202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12154</xdr:rowOff>
    </xdr:from>
    <xdr:to>
      <xdr:col>22</xdr:col>
      <xdr:colOff>165100</xdr:colOff>
      <xdr:row>18</xdr:row>
      <xdr:rowOff>113754</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1458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98531</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232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17805</xdr:rowOff>
    </xdr:from>
    <xdr:to>
      <xdr:col>19</xdr:col>
      <xdr:colOff>38100</xdr:colOff>
      <xdr:row>18</xdr:row>
      <xdr:rowOff>119405</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1515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104183</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237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49822</xdr:rowOff>
    </xdr:from>
    <xdr:to>
      <xdr:col>15</xdr:col>
      <xdr:colOff>101600</xdr:colOff>
      <xdr:row>18</xdr:row>
      <xdr:rowOff>151422</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1835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136199</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269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88900</xdr:rowOff>
    </xdr:from>
    <xdr:to>
      <xdr:col>33</xdr:col>
      <xdr:colOff>114300</xdr:colOff>
      <xdr:row>38</xdr:row>
      <xdr:rowOff>88900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107798</xdr:rowOff>
    </xdr:from>
    <xdr:to>
      <xdr:col>29</xdr:col>
      <xdr:colOff>127000</xdr:colOff>
      <xdr:row>38</xdr:row>
      <xdr:rowOff>53886</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651500" y="6032348"/>
          <a:ext cx="0" cy="148913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25963</xdr:rowOff>
    </xdr:from>
    <xdr:ext cx="762000" cy="259045"/>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493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53886</xdr:rowOff>
    </xdr:from>
    <xdr:to>
      <xdr:col>30</xdr:col>
      <xdr:colOff>25400</xdr:colOff>
      <xdr:row>38</xdr:row>
      <xdr:rowOff>53886</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75214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22725</xdr:rowOff>
    </xdr:from>
    <xdr:ext cx="762000" cy="2590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775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107798</xdr:rowOff>
    </xdr:from>
    <xdr:to>
      <xdr:col>30</xdr:col>
      <xdr:colOff>25400</xdr:colOff>
      <xdr:row>33</xdr:row>
      <xdr:rowOff>107798</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60323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70421</xdr:rowOff>
    </xdr:from>
    <xdr:to>
      <xdr:col>29</xdr:col>
      <xdr:colOff>127000</xdr:colOff>
      <xdr:row>35</xdr:row>
      <xdr:rowOff>229946</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5003800" y="6680771"/>
          <a:ext cx="647700" cy="1595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9872</xdr:rowOff>
    </xdr:from>
    <xdr:ext cx="762000" cy="25904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9631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37795</xdr:rowOff>
    </xdr:from>
    <xdr:to>
      <xdr:col>29</xdr:col>
      <xdr:colOff>177800</xdr:colOff>
      <xdr:row>36</xdr:row>
      <xdr:rowOff>139395</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5600700" y="6991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171958</xdr:rowOff>
    </xdr:from>
    <xdr:to>
      <xdr:col>26</xdr:col>
      <xdr:colOff>50800</xdr:colOff>
      <xdr:row>35</xdr:row>
      <xdr:rowOff>229946</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a:off x="4305300" y="6782308"/>
          <a:ext cx="698500" cy="579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54597</xdr:rowOff>
    </xdr:from>
    <xdr:to>
      <xdr:col>26</xdr:col>
      <xdr:colOff>101600</xdr:colOff>
      <xdr:row>36</xdr:row>
      <xdr:rowOff>156197</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953000" y="70078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140974</xdr:rowOff>
    </xdr:from>
    <xdr:ext cx="7366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70942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171958</xdr:rowOff>
    </xdr:from>
    <xdr:to>
      <xdr:col>22</xdr:col>
      <xdr:colOff>114300</xdr:colOff>
      <xdr:row>35</xdr:row>
      <xdr:rowOff>260350</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3606800" y="6782308"/>
          <a:ext cx="698500" cy="883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91211</xdr:rowOff>
    </xdr:from>
    <xdr:to>
      <xdr:col>22</xdr:col>
      <xdr:colOff>165100</xdr:colOff>
      <xdr:row>37</xdr:row>
      <xdr:rowOff>21361</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254500" y="70444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6138</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7130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260350</xdr:rowOff>
    </xdr:from>
    <xdr:to>
      <xdr:col>18</xdr:col>
      <xdr:colOff>177800</xdr:colOff>
      <xdr:row>36</xdr:row>
      <xdr:rowOff>74575</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2908300" y="6870700"/>
          <a:ext cx="698500" cy="1571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137389</xdr:rowOff>
    </xdr:from>
    <xdr:to>
      <xdr:col>19</xdr:col>
      <xdr:colOff>38100</xdr:colOff>
      <xdr:row>37</xdr:row>
      <xdr:rowOff>67539</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3556000" y="70906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52316</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7177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96889</xdr:rowOff>
    </xdr:from>
    <xdr:to>
      <xdr:col>15</xdr:col>
      <xdr:colOff>101600</xdr:colOff>
      <xdr:row>37</xdr:row>
      <xdr:rowOff>198489</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2857500" y="72215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183266</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7307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19621</xdr:rowOff>
    </xdr:from>
    <xdr:to>
      <xdr:col>29</xdr:col>
      <xdr:colOff>177800</xdr:colOff>
      <xdr:row>35</xdr:row>
      <xdr:rowOff>121221</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5600700" y="66299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207598</xdr:rowOff>
    </xdr:from>
    <xdr:ext cx="762000" cy="25904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647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179146</xdr:rowOff>
    </xdr:from>
    <xdr:to>
      <xdr:col>26</xdr:col>
      <xdr:colOff>101600</xdr:colOff>
      <xdr:row>35</xdr:row>
      <xdr:rowOff>280746</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953000" y="67894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290923</xdr:rowOff>
    </xdr:from>
    <xdr:ext cx="7366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6558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121158</xdr:rowOff>
    </xdr:from>
    <xdr:to>
      <xdr:col>22</xdr:col>
      <xdr:colOff>165100</xdr:colOff>
      <xdr:row>35</xdr:row>
      <xdr:rowOff>222758</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254500" y="67315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232935</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6500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209550</xdr:rowOff>
    </xdr:from>
    <xdr:to>
      <xdr:col>19</xdr:col>
      <xdr:colOff>38100</xdr:colOff>
      <xdr:row>35</xdr:row>
      <xdr:rowOff>311150</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3556000" y="68199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321327</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658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23775</xdr:rowOff>
    </xdr:from>
    <xdr:to>
      <xdr:col>15</xdr:col>
      <xdr:colOff>101600</xdr:colOff>
      <xdr:row>36</xdr:row>
      <xdr:rowOff>125375</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2857500" y="69770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135552</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6745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北海道岩見沢市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74,204
73,843
481.02
49,256,521
48,993,967
262,554
25,193,281
58,158,007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10.8
80.1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41897</xdr:rowOff>
    </xdr:from>
    <xdr:to>
      <xdr:col>24</xdr:col>
      <xdr:colOff>62865</xdr:colOff>
      <xdr:row>39</xdr:row>
      <xdr:rowOff>96189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356847"/>
          <a:ext cx="1270" cy="14258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100016</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786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96189</xdr:rowOff>
    </xdr:from>
    <xdr:to>
      <xdr:col>24</xdr:col>
      <xdr:colOff>152400</xdr:colOff>
      <xdr:row>39</xdr:row>
      <xdr:rowOff>96189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782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160024</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1320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168,201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41897</xdr:rowOff>
    </xdr:from>
    <xdr:to>
      <xdr:col>24</xdr:col>
      <xdr:colOff>152400</xdr:colOff>
      <xdr:row>31</xdr:row>
      <xdr:rowOff>41897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356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162585</xdr:rowOff>
    </xdr:from>
    <xdr:to>
      <xdr:col>24</xdr:col>
      <xdr:colOff>63500</xdr:colOff>
      <xdr:row>38</xdr:row>
      <xdr:rowOff>123901</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506235"/>
          <a:ext cx="838200" cy="132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74960</xdr:rowOff>
    </xdr:from>
    <xdr:ext cx="534377"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0757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52083</xdr:rowOff>
    </xdr:from>
    <xdr:to>
      <xdr:col>24</xdr:col>
      <xdr:colOff>114300</xdr:colOff>
      <xdr:row>36</xdr:row>
      <xdr:rowOff>153683</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224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115977</xdr:rowOff>
    </xdr:from>
    <xdr:to>
      <xdr:col>19</xdr:col>
      <xdr:colOff>177800</xdr:colOff>
      <xdr:row>38</xdr:row>
      <xdr:rowOff>123901</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a:off x="2908300" y="6631077"/>
          <a:ext cx="889000" cy="7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146571</xdr:rowOff>
    </xdr:from>
    <xdr:to>
      <xdr:col>20</xdr:col>
      <xdr:colOff>38100</xdr:colOff>
      <xdr:row>37</xdr:row>
      <xdr:rowOff>76721</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318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93248</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530111" y="6093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115977</xdr:rowOff>
    </xdr:from>
    <xdr:to>
      <xdr:col>15</xdr:col>
      <xdr:colOff>50800</xdr:colOff>
      <xdr:row>38</xdr:row>
      <xdr:rowOff>133744</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631077"/>
          <a:ext cx="889000" cy="17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166941</xdr:rowOff>
    </xdr:from>
    <xdr:to>
      <xdr:col>15</xdr:col>
      <xdr:colOff>101600</xdr:colOff>
      <xdr:row>37</xdr:row>
      <xdr:rowOff>97091</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339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113618</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114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133744</xdr:rowOff>
    </xdr:from>
    <xdr:to>
      <xdr:col>10</xdr:col>
      <xdr:colOff>114300</xdr:colOff>
      <xdr:row>38</xdr:row>
      <xdr:rowOff>148971</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648844"/>
          <a:ext cx="889000" cy="15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10160</xdr:rowOff>
    </xdr:from>
    <xdr:to>
      <xdr:col>10</xdr:col>
      <xdr:colOff>165100</xdr:colOff>
      <xdr:row>37</xdr:row>
      <xdr:rowOff>111760</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35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128287</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129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67335</xdr:rowOff>
    </xdr:from>
    <xdr:to>
      <xdr:col>6</xdr:col>
      <xdr:colOff>38100</xdr:colOff>
      <xdr:row>37</xdr:row>
      <xdr:rowOff>168935</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410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14012</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186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111785</xdr:rowOff>
    </xdr:from>
    <xdr:to>
      <xdr:col>24</xdr:col>
      <xdr:colOff>114300</xdr:colOff>
      <xdr:row>38</xdr:row>
      <xdr:rowOff>41935</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455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90212</xdr:rowOff>
    </xdr:from>
    <xdr:ext cx="534377"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433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73101</xdr:rowOff>
    </xdr:from>
    <xdr:to>
      <xdr:col>20</xdr:col>
      <xdr:colOff>38100</xdr:colOff>
      <xdr:row>39</xdr:row>
      <xdr:rowOff>3251</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588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165828</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6680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65177</xdr:rowOff>
    </xdr:from>
    <xdr:to>
      <xdr:col>15</xdr:col>
      <xdr:colOff>101600</xdr:colOff>
      <xdr:row>38</xdr:row>
      <xdr:rowOff>166777</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580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157904</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673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82944</xdr:rowOff>
    </xdr:from>
    <xdr:to>
      <xdr:col>10</xdr:col>
      <xdr:colOff>165100</xdr:colOff>
      <xdr:row>39</xdr:row>
      <xdr:rowOff>13094</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598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39</xdr:row>
      <xdr:rowOff>4221</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690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98171</xdr:rowOff>
    </xdr:from>
    <xdr:to>
      <xdr:col>6</xdr:col>
      <xdr:colOff>38100</xdr:colOff>
      <xdr:row>39</xdr:row>
      <xdr:rowOff>28321</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613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39</xdr:row>
      <xdr:rowOff>19448</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705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105,457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44114</xdr:rowOff>
    </xdr:from>
    <xdr:to>
      <xdr:col>24</xdr:col>
      <xdr:colOff>62865</xdr:colOff>
      <xdr:row>59</xdr:row>
      <xdr:rowOff>67996</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616614"/>
          <a:ext cx="1270" cy="15669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71823</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187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53,455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67996</xdr:rowOff>
    </xdr:from>
    <xdr:to>
      <xdr:col>24</xdr:col>
      <xdr:colOff>152400</xdr:colOff>
      <xdr:row>59</xdr:row>
      <xdr:rowOff>67996</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183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162241</xdr:rowOff>
    </xdr:from>
    <xdr:ext cx="599010"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391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44114</xdr:rowOff>
    </xdr:from>
    <xdr:to>
      <xdr:col>24</xdr:col>
      <xdr:colOff>152400</xdr:colOff>
      <xdr:row>50</xdr:row>
      <xdr:rowOff>44114</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616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37836</xdr:rowOff>
    </xdr:from>
    <xdr:to>
      <xdr:col>24</xdr:col>
      <xdr:colOff>63500</xdr:colOff>
      <xdr:row>55</xdr:row>
      <xdr:rowOff>96708</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3797300" y="9467586"/>
          <a:ext cx="838200" cy="5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156618</xdr:rowOff>
    </xdr:from>
    <xdr:ext cx="534377"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5863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6741</xdr:rowOff>
    </xdr:from>
    <xdr:to>
      <xdr:col>24</xdr:col>
      <xdr:colOff>114300</xdr:colOff>
      <xdr:row>56</xdr:row>
      <xdr:rowOff>108341</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607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37836</xdr:rowOff>
    </xdr:from>
    <xdr:to>
      <xdr:col>19</xdr:col>
      <xdr:colOff>177800</xdr:colOff>
      <xdr:row>55</xdr:row>
      <xdr:rowOff>48092</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flipV="1">
          <a:off x="2908300" y="9467586"/>
          <a:ext cx="889000" cy="10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61163</xdr:rowOff>
    </xdr:from>
    <xdr:to>
      <xdr:col>20</xdr:col>
      <xdr:colOff>38100</xdr:colOff>
      <xdr:row>56</xdr:row>
      <xdr:rowOff>162763</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662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153890</xdr:rowOff>
    </xdr:from>
    <xdr:ext cx="534377"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530111" y="9755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10541</xdr:rowOff>
    </xdr:from>
    <xdr:to>
      <xdr:col>15</xdr:col>
      <xdr:colOff>50800</xdr:colOff>
      <xdr:row>55</xdr:row>
      <xdr:rowOff>48092</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a:off x="2019300" y="9440291"/>
          <a:ext cx="889000" cy="37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54473</xdr:rowOff>
    </xdr:from>
    <xdr:to>
      <xdr:col>15</xdr:col>
      <xdr:colOff>101600</xdr:colOff>
      <xdr:row>56</xdr:row>
      <xdr:rowOff>156073</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655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147200</xdr:rowOff>
    </xdr:from>
    <xdr:ext cx="534377"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41111" y="9748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10541</xdr:rowOff>
    </xdr:from>
    <xdr:to>
      <xdr:col>10</xdr:col>
      <xdr:colOff>114300</xdr:colOff>
      <xdr:row>56</xdr:row>
      <xdr:rowOff>48260</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flipV="1">
          <a:off x="1130300" y="9440291"/>
          <a:ext cx="889000" cy="209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107538</xdr:rowOff>
    </xdr:from>
    <xdr:to>
      <xdr:col>10</xdr:col>
      <xdr:colOff>165100</xdr:colOff>
      <xdr:row>57</xdr:row>
      <xdr:rowOff>37688</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708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28815</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52111" y="9801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86370</xdr:rowOff>
    </xdr:from>
    <xdr:to>
      <xdr:col>6</xdr:col>
      <xdr:colOff>38100</xdr:colOff>
      <xdr:row>58</xdr:row>
      <xdr:rowOff>16520</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85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7647</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63111" y="9951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45908</xdr:rowOff>
    </xdr:from>
    <xdr:to>
      <xdr:col>24</xdr:col>
      <xdr:colOff>114300</xdr:colOff>
      <xdr:row>55</xdr:row>
      <xdr:rowOff>147508</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475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68785</xdr:rowOff>
    </xdr:from>
    <xdr:ext cx="534377"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327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158486</xdr:rowOff>
    </xdr:from>
    <xdr:to>
      <xdr:col>20</xdr:col>
      <xdr:colOff>38100</xdr:colOff>
      <xdr:row>55</xdr:row>
      <xdr:rowOff>88636</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416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53</xdr:row>
      <xdr:rowOff>105163</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497795" y="91920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168742</xdr:rowOff>
    </xdr:from>
    <xdr:to>
      <xdr:col>15</xdr:col>
      <xdr:colOff>101600</xdr:colOff>
      <xdr:row>55</xdr:row>
      <xdr:rowOff>98892</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427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53</xdr:row>
      <xdr:rowOff>115419</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41111" y="9202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131191</xdr:rowOff>
    </xdr:from>
    <xdr:to>
      <xdr:col>10</xdr:col>
      <xdr:colOff>165100</xdr:colOff>
      <xdr:row>55</xdr:row>
      <xdr:rowOff>61341</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389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53</xdr:row>
      <xdr:rowOff>77868</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19795" y="9164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168910</xdr:rowOff>
    </xdr:from>
    <xdr:to>
      <xdr:col>6</xdr:col>
      <xdr:colOff>38100</xdr:colOff>
      <xdr:row>56</xdr:row>
      <xdr:rowOff>99060</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59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115587</xdr:rowOff>
    </xdr:from>
    <xdr:ext cx="534377"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63111" y="9373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98879</xdr:rowOff>
    </xdr:from>
    <xdr:to>
      <xdr:col>28</xdr:col>
      <xdr:colOff>114300</xdr:colOff>
      <xdr:row>79</xdr:row>
      <xdr:rowOff>98879</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128106</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144434</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74</xdr:row>
      <xdr:rowOff>160762</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59820</xdr:rowOff>
    </xdr:from>
    <xdr:to>
      <xdr:col>24</xdr:col>
      <xdr:colOff>62865</xdr:colOff>
      <xdr:row>79</xdr:row>
      <xdr:rowOff>37026</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232770"/>
          <a:ext cx="1270" cy="13488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40853</xdr:rowOff>
    </xdr:from>
    <xdr:ext cx="469744"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585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37026</xdr:rowOff>
    </xdr:from>
    <xdr:to>
      <xdr:col>24</xdr:col>
      <xdr:colOff>152400</xdr:colOff>
      <xdr:row>79</xdr:row>
      <xdr:rowOff>37026</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58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6497</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2007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43,196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59820</xdr:rowOff>
    </xdr:from>
    <xdr:to>
      <xdr:col>24</xdr:col>
      <xdr:colOff>152400</xdr:colOff>
      <xdr:row>71</xdr:row>
      <xdr:rowOff>59820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232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73</xdr:row>
      <xdr:rowOff>131895</xdr:rowOff>
    </xdr:from>
    <xdr:to>
      <xdr:col>24</xdr:col>
      <xdr:colOff>63500</xdr:colOff>
      <xdr:row>74</xdr:row>
      <xdr:rowOff>81668</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2647745"/>
          <a:ext cx="838200" cy="121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49333</xdr:rowOff>
    </xdr:from>
    <xdr:ext cx="469744"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32509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70906</xdr:rowOff>
    </xdr:from>
    <xdr:to>
      <xdr:col>24</xdr:col>
      <xdr:colOff>114300</xdr:colOff>
      <xdr:row>78</xdr:row>
      <xdr:rowOff>1056</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27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129805</xdr:rowOff>
    </xdr:from>
    <xdr:to>
      <xdr:col>19</xdr:col>
      <xdr:colOff>177800</xdr:colOff>
      <xdr:row>74</xdr:row>
      <xdr:rowOff>81668</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2908300" y="12645655"/>
          <a:ext cx="889000" cy="123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115058</xdr:rowOff>
    </xdr:from>
    <xdr:to>
      <xdr:col>20</xdr:col>
      <xdr:colOff>38100</xdr:colOff>
      <xdr:row>78</xdr:row>
      <xdr:rowOff>45208</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316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36335</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62428" y="13409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73</xdr:row>
      <xdr:rowOff>106487</xdr:rowOff>
    </xdr:from>
    <xdr:to>
      <xdr:col>15</xdr:col>
      <xdr:colOff>50800</xdr:colOff>
      <xdr:row>73</xdr:row>
      <xdr:rowOff>129805</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a:off x="2019300" y="12622337"/>
          <a:ext cx="889000" cy="23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97521</xdr:rowOff>
    </xdr:from>
    <xdr:to>
      <xdr:col>15</xdr:col>
      <xdr:colOff>101600</xdr:colOff>
      <xdr:row>78</xdr:row>
      <xdr:rowOff>27671</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299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18798</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73428" y="13391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71</xdr:row>
      <xdr:rowOff>161711</xdr:rowOff>
    </xdr:from>
    <xdr:to>
      <xdr:col>10</xdr:col>
      <xdr:colOff>114300</xdr:colOff>
      <xdr:row>73</xdr:row>
      <xdr:rowOff>106487</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1130300" y="12334661"/>
          <a:ext cx="889000" cy="287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89357</xdr:rowOff>
    </xdr:from>
    <xdr:to>
      <xdr:col>10</xdr:col>
      <xdr:colOff>165100</xdr:colOff>
      <xdr:row>78</xdr:row>
      <xdr:rowOff>19507</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291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10634</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84428" y="13383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130800</xdr:rowOff>
    </xdr:from>
    <xdr:to>
      <xdr:col>6</xdr:col>
      <xdr:colOff>38100</xdr:colOff>
      <xdr:row>78</xdr:row>
      <xdr:rowOff>60950</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33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52077</xdr:rowOff>
    </xdr:from>
    <xdr:ext cx="469744"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95428" y="13425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81095</xdr:rowOff>
    </xdr:from>
    <xdr:to>
      <xdr:col>24</xdr:col>
      <xdr:colOff>114300</xdr:colOff>
      <xdr:row>74</xdr:row>
      <xdr:rowOff>11245</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2596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103972</xdr:rowOff>
    </xdr:from>
    <xdr:ext cx="534377"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2448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30868</xdr:rowOff>
    </xdr:from>
    <xdr:to>
      <xdr:col>20</xdr:col>
      <xdr:colOff>38100</xdr:colOff>
      <xdr:row>74</xdr:row>
      <xdr:rowOff>132468</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271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72</xdr:row>
      <xdr:rowOff>148995</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30111" y="12493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73</xdr:row>
      <xdr:rowOff>79005</xdr:rowOff>
    </xdr:from>
    <xdr:to>
      <xdr:col>15</xdr:col>
      <xdr:colOff>101600</xdr:colOff>
      <xdr:row>74</xdr:row>
      <xdr:rowOff>9155</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2594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72</xdr:row>
      <xdr:rowOff>25682</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41111" y="12370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73</xdr:row>
      <xdr:rowOff>55687</xdr:rowOff>
    </xdr:from>
    <xdr:to>
      <xdr:col>10</xdr:col>
      <xdr:colOff>165100</xdr:colOff>
      <xdr:row>73</xdr:row>
      <xdr:rowOff>157287</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257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72</xdr:row>
      <xdr:rowOff>2364</xdr:rowOff>
    </xdr:from>
    <xdr:ext cx="534377"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52111" y="12346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71</xdr:row>
      <xdr:rowOff>110911</xdr:rowOff>
    </xdr:from>
    <xdr:to>
      <xdr:col>6</xdr:col>
      <xdr:colOff>38100</xdr:colOff>
      <xdr:row>72</xdr:row>
      <xdr:rowOff>41061</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2283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70</xdr:row>
      <xdr:rowOff>57588</xdr:rowOff>
    </xdr:from>
    <xdr:ext cx="534377"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63111" y="12059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172,800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a:extLst>
            <a:ext uri="{FF2B5EF4-FFF2-40B4-BE49-F238E27FC236}">
              <a16:creationId xmlns:a16="http://schemas.microsoft.com/office/drawing/2014/main" id="{00000000-0008-0000-06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68461</xdr:rowOff>
    </xdr:from>
    <xdr:to>
      <xdr:col>24</xdr:col>
      <xdr:colOff>62865</xdr:colOff>
      <xdr:row>98</xdr:row>
      <xdr:rowOff>38187</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4633595" y="15670411"/>
          <a:ext cx="1270" cy="11698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42014</xdr:rowOff>
    </xdr:from>
    <xdr:ext cx="534377" cy="259045"/>
    <xdr:sp macro="" textlink="">
      <xdr:nvSpPr>
        <xdr:cNvPr id="230" name="扶助費最小値テキスト">
          <a:extLst>
            <a:ext uri="{FF2B5EF4-FFF2-40B4-BE49-F238E27FC236}">
              <a16:creationId xmlns:a16="http://schemas.microsoft.com/office/drawing/2014/main" id="{00000000-0008-0000-0600-0000E6000000}"/>
            </a:ext>
          </a:extLst>
        </xdr:cNvPr>
        <xdr:cNvSpPr txBox="1"/>
      </xdr:nvSpPr>
      <xdr:spPr>
        <a:xfrm>
          <a:off x="4686300" y="16844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73,322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38187</xdr:rowOff>
    </xdr:from>
    <xdr:to>
      <xdr:col>24</xdr:col>
      <xdr:colOff>152400</xdr:colOff>
      <xdr:row>98</xdr:row>
      <xdr:rowOff>38187</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6840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15138</xdr:rowOff>
    </xdr:from>
    <xdr:ext cx="599010" cy="259045"/>
    <xdr:sp macro="" textlink="">
      <xdr:nvSpPr>
        <xdr:cNvPr id="232" name="扶助費最大値テキスト">
          <a:extLst>
            <a:ext uri="{FF2B5EF4-FFF2-40B4-BE49-F238E27FC236}">
              <a16:creationId xmlns:a16="http://schemas.microsoft.com/office/drawing/2014/main" id="{00000000-0008-0000-0600-0000E8000000}"/>
            </a:ext>
          </a:extLst>
        </xdr:cNvPr>
        <xdr:cNvSpPr txBox="1"/>
      </xdr:nvSpPr>
      <xdr:spPr>
        <a:xfrm>
          <a:off x="4686300" y="15445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226,849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68461</xdr:rowOff>
    </xdr:from>
    <xdr:to>
      <xdr:col>24</xdr:col>
      <xdr:colOff>152400</xdr:colOff>
      <xdr:row>91</xdr:row>
      <xdr:rowOff>68461</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5670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64689</xdr:rowOff>
    </xdr:from>
    <xdr:to>
      <xdr:col>24</xdr:col>
      <xdr:colOff>63500</xdr:colOff>
      <xdr:row>94</xdr:row>
      <xdr:rowOff>94056</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3797300" y="16180989"/>
          <a:ext cx="838200" cy="29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64585</xdr:rowOff>
    </xdr:from>
    <xdr:ext cx="599010" cy="259045"/>
    <xdr:sp macro="" textlink="">
      <xdr:nvSpPr>
        <xdr:cNvPr id="235" name="扶助費平均値テキスト">
          <a:extLst>
            <a:ext uri="{FF2B5EF4-FFF2-40B4-BE49-F238E27FC236}">
              <a16:creationId xmlns:a16="http://schemas.microsoft.com/office/drawing/2014/main" id="{00000000-0008-0000-0600-0000EB000000}"/>
            </a:ext>
          </a:extLst>
        </xdr:cNvPr>
        <xdr:cNvSpPr txBox="1"/>
      </xdr:nvSpPr>
      <xdr:spPr>
        <a:xfrm>
          <a:off x="4686300" y="163523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127,860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86158</xdr:rowOff>
    </xdr:from>
    <xdr:to>
      <xdr:col>24</xdr:col>
      <xdr:colOff>114300</xdr:colOff>
      <xdr:row>96</xdr:row>
      <xdr:rowOff>16308</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4584700" y="16373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94056</xdr:rowOff>
    </xdr:from>
    <xdr:to>
      <xdr:col>19</xdr:col>
      <xdr:colOff>177800</xdr:colOff>
      <xdr:row>95</xdr:row>
      <xdr:rowOff>24707</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908300" y="16210356"/>
          <a:ext cx="889000" cy="102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137592</xdr:rowOff>
    </xdr:from>
    <xdr:to>
      <xdr:col>20</xdr:col>
      <xdr:colOff>38100</xdr:colOff>
      <xdr:row>96</xdr:row>
      <xdr:rowOff>67742</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3746500" y="16425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58869</xdr:rowOff>
    </xdr:from>
    <xdr:ext cx="599010"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3497795" y="165180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63150</xdr:rowOff>
    </xdr:from>
    <xdr:to>
      <xdr:col>15</xdr:col>
      <xdr:colOff>50800</xdr:colOff>
      <xdr:row>95</xdr:row>
      <xdr:rowOff>24707</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2019300" y="16179450"/>
          <a:ext cx="889000" cy="133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44095</xdr:rowOff>
    </xdr:from>
    <xdr:to>
      <xdr:col>15</xdr:col>
      <xdr:colOff>101600</xdr:colOff>
      <xdr:row>96</xdr:row>
      <xdr:rowOff>145695</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2857500" y="16503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136822</xdr:rowOff>
    </xdr:from>
    <xdr:ext cx="59901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2608795" y="165960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63150</xdr:rowOff>
    </xdr:from>
    <xdr:to>
      <xdr:col>10</xdr:col>
      <xdr:colOff>114300</xdr:colOff>
      <xdr:row>95</xdr:row>
      <xdr:rowOff>121283</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1130300" y="16179450"/>
          <a:ext cx="889000" cy="229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117232</xdr:rowOff>
    </xdr:from>
    <xdr:to>
      <xdr:col>10</xdr:col>
      <xdr:colOff>165100</xdr:colOff>
      <xdr:row>96</xdr:row>
      <xdr:rowOff>47382</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968500" y="1640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38509</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719795" y="16497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99248</xdr:rowOff>
    </xdr:from>
    <xdr:to>
      <xdr:col>6</xdr:col>
      <xdr:colOff>38100</xdr:colOff>
      <xdr:row>97</xdr:row>
      <xdr:rowOff>29398</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079500" y="16558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20525</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830795" y="16651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13889</xdr:rowOff>
    </xdr:from>
    <xdr:to>
      <xdr:col>24</xdr:col>
      <xdr:colOff>114300</xdr:colOff>
      <xdr:row>94</xdr:row>
      <xdr:rowOff>115489</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4584700" y="16130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36766</xdr:rowOff>
    </xdr:from>
    <xdr:ext cx="599010" cy="259045"/>
    <xdr:sp macro="" textlink="">
      <xdr:nvSpPr>
        <xdr:cNvPr id="254" name="扶助費該当値テキスト">
          <a:extLst>
            <a:ext uri="{FF2B5EF4-FFF2-40B4-BE49-F238E27FC236}">
              <a16:creationId xmlns:a16="http://schemas.microsoft.com/office/drawing/2014/main" id="{00000000-0008-0000-0600-0000FE000000}"/>
            </a:ext>
          </a:extLst>
        </xdr:cNvPr>
        <xdr:cNvSpPr txBox="1"/>
      </xdr:nvSpPr>
      <xdr:spPr>
        <a:xfrm>
          <a:off x="4686300" y="159816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43256</xdr:rowOff>
    </xdr:from>
    <xdr:to>
      <xdr:col>20</xdr:col>
      <xdr:colOff>38100</xdr:colOff>
      <xdr:row>94</xdr:row>
      <xdr:rowOff>144856</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3746500" y="16159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161383</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497795" y="159347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145357</xdr:rowOff>
    </xdr:from>
    <xdr:to>
      <xdr:col>15</xdr:col>
      <xdr:colOff>101600</xdr:colOff>
      <xdr:row>95</xdr:row>
      <xdr:rowOff>75507</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2857500" y="16261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92034</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2608795" y="16036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12350</xdr:rowOff>
    </xdr:from>
    <xdr:to>
      <xdr:col>10</xdr:col>
      <xdr:colOff>165100</xdr:colOff>
      <xdr:row>94</xdr:row>
      <xdr:rowOff>113950</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968500" y="1612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92</xdr:row>
      <xdr:rowOff>130477</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1719795" y="15903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70483</xdr:rowOff>
    </xdr:from>
    <xdr:to>
      <xdr:col>6</xdr:col>
      <xdr:colOff>38100</xdr:colOff>
      <xdr:row>96</xdr:row>
      <xdr:rowOff>633</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079500" y="16358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17160</xdr:rowOff>
    </xdr:from>
    <xdr:ext cx="599010"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830795" y="161334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補助費等グラフ枠">
          <a:extLst>
            <a:ext uri="{FF2B5EF4-FFF2-40B4-BE49-F238E27FC236}">
              <a16:creationId xmlns:a16="http://schemas.microsoft.com/office/drawing/2014/main" id="{00000000-0008-0000-06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11676</xdr:rowOff>
    </xdr:from>
    <xdr:to>
      <xdr:col>54</xdr:col>
      <xdr:colOff>189865</xdr:colOff>
      <xdr:row>37</xdr:row>
      <xdr:rowOff>146939</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flipV="1">
          <a:off x="10475595" y="5498076"/>
          <a:ext cx="1270" cy="992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150766</xdr:rowOff>
    </xdr:from>
    <xdr:ext cx="534377" cy="259045"/>
    <xdr:sp macro="" textlink="">
      <xdr:nvSpPr>
        <xdr:cNvPr id="287" name="補助費等最小値テキスト">
          <a:extLst>
            <a:ext uri="{FF2B5EF4-FFF2-40B4-BE49-F238E27FC236}">
              <a16:creationId xmlns:a16="http://schemas.microsoft.com/office/drawing/2014/main" id="{00000000-0008-0000-0600-00001F010000}"/>
            </a:ext>
          </a:extLst>
        </xdr:cNvPr>
        <xdr:cNvSpPr txBox="1"/>
      </xdr:nvSpPr>
      <xdr:spPr>
        <a:xfrm>
          <a:off x="10528300" y="6494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146939</xdr:rowOff>
    </xdr:from>
    <xdr:to>
      <xdr:col>55</xdr:col>
      <xdr:colOff>88900</xdr:colOff>
      <xdr:row>37</xdr:row>
      <xdr:rowOff>146939</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6490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129803</xdr:rowOff>
    </xdr:from>
    <xdr:ext cx="599010" cy="259045"/>
    <xdr:sp macro="" textlink="">
      <xdr:nvSpPr>
        <xdr:cNvPr id="289" name="補助費等最大値テキスト">
          <a:extLst>
            <a:ext uri="{FF2B5EF4-FFF2-40B4-BE49-F238E27FC236}">
              <a16:creationId xmlns:a16="http://schemas.microsoft.com/office/drawing/2014/main" id="{00000000-0008-0000-0600-000021010000}"/>
            </a:ext>
          </a:extLst>
        </xdr:cNvPr>
        <xdr:cNvSpPr txBox="1"/>
      </xdr:nvSpPr>
      <xdr:spPr>
        <a:xfrm>
          <a:off x="10528300" y="52733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11676</xdr:rowOff>
    </xdr:from>
    <xdr:to>
      <xdr:col>55</xdr:col>
      <xdr:colOff>88900</xdr:colOff>
      <xdr:row>32</xdr:row>
      <xdr:rowOff>11676</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10388600" y="54980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109936</xdr:rowOff>
    </xdr:from>
    <xdr:to>
      <xdr:col>55</xdr:col>
      <xdr:colOff>0</xdr:colOff>
      <xdr:row>35</xdr:row>
      <xdr:rowOff>119850</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9639300" y="6110686"/>
          <a:ext cx="838200" cy="9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85633</xdr:rowOff>
    </xdr:from>
    <xdr:ext cx="534377" cy="259045"/>
    <xdr:sp macro="" textlink="">
      <xdr:nvSpPr>
        <xdr:cNvPr id="292" name="補助費等平均値テキスト">
          <a:extLst>
            <a:ext uri="{FF2B5EF4-FFF2-40B4-BE49-F238E27FC236}">
              <a16:creationId xmlns:a16="http://schemas.microsoft.com/office/drawing/2014/main" id="{00000000-0008-0000-0600-000024010000}"/>
            </a:ext>
          </a:extLst>
        </xdr:cNvPr>
        <xdr:cNvSpPr txBox="1"/>
      </xdr:nvSpPr>
      <xdr:spPr>
        <a:xfrm>
          <a:off x="10528300" y="59149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62756</xdr:rowOff>
    </xdr:from>
    <xdr:to>
      <xdr:col>55</xdr:col>
      <xdr:colOff>50800</xdr:colOff>
      <xdr:row>35</xdr:row>
      <xdr:rowOff>164356</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10426700" y="6063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68590</xdr:rowOff>
    </xdr:from>
    <xdr:to>
      <xdr:col>50</xdr:col>
      <xdr:colOff>114300</xdr:colOff>
      <xdr:row>35</xdr:row>
      <xdr:rowOff>109936</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8750300" y="6069340"/>
          <a:ext cx="889000" cy="4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60462</xdr:rowOff>
    </xdr:from>
    <xdr:to>
      <xdr:col>50</xdr:col>
      <xdr:colOff>165100</xdr:colOff>
      <xdr:row>35</xdr:row>
      <xdr:rowOff>162062</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9588500" y="6061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153189</xdr:rowOff>
    </xdr:from>
    <xdr:ext cx="534377"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9372111" y="6153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68590</xdr:rowOff>
    </xdr:from>
    <xdr:to>
      <xdr:col>45</xdr:col>
      <xdr:colOff>177800</xdr:colOff>
      <xdr:row>35</xdr:row>
      <xdr:rowOff>124391</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flipV="1">
          <a:off x="7861300" y="6069340"/>
          <a:ext cx="889000" cy="55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63594</xdr:rowOff>
    </xdr:from>
    <xdr:to>
      <xdr:col>46</xdr:col>
      <xdr:colOff>38100</xdr:colOff>
      <xdr:row>35</xdr:row>
      <xdr:rowOff>165194</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8699500" y="6064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156321</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8483111" y="6157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13825</xdr:rowOff>
    </xdr:from>
    <xdr:to>
      <xdr:col>41</xdr:col>
      <xdr:colOff>50800</xdr:colOff>
      <xdr:row>35</xdr:row>
      <xdr:rowOff>124391</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a:off x="6972300" y="5328775"/>
          <a:ext cx="889000" cy="796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35</xdr:row>
      <xdr:rowOff>86888</xdr:rowOff>
    </xdr:from>
    <xdr:to>
      <xdr:col>41</xdr:col>
      <xdr:colOff>101600</xdr:colOff>
      <xdr:row>36</xdr:row>
      <xdr:rowOff>17038</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7810500" y="6087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8165</xdr:rowOff>
    </xdr:from>
    <xdr:ext cx="534377"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7594111" y="6180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34866</xdr:rowOff>
    </xdr:from>
    <xdr:to>
      <xdr:col>36</xdr:col>
      <xdr:colOff>165100</xdr:colOff>
      <xdr:row>31</xdr:row>
      <xdr:rowOff>136466</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6921500" y="5349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127593</xdr:rowOff>
    </xdr:from>
    <xdr:ext cx="59901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6672795" y="5442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69050</xdr:rowOff>
    </xdr:from>
    <xdr:to>
      <xdr:col>55</xdr:col>
      <xdr:colOff>50800</xdr:colOff>
      <xdr:row>35</xdr:row>
      <xdr:rowOff>170650</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10426700" y="606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47477</xdr:rowOff>
    </xdr:from>
    <xdr:ext cx="534377" cy="259045"/>
    <xdr:sp macro="" textlink="">
      <xdr:nvSpPr>
        <xdr:cNvPr id="311" name="補助費等該当値テキスト">
          <a:extLst>
            <a:ext uri="{FF2B5EF4-FFF2-40B4-BE49-F238E27FC236}">
              <a16:creationId xmlns:a16="http://schemas.microsoft.com/office/drawing/2014/main" id="{00000000-0008-0000-0600-000037010000}"/>
            </a:ext>
          </a:extLst>
        </xdr:cNvPr>
        <xdr:cNvSpPr txBox="1"/>
      </xdr:nvSpPr>
      <xdr:spPr>
        <a:xfrm>
          <a:off x="10528300" y="6048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59136</xdr:rowOff>
    </xdr:from>
    <xdr:to>
      <xdr:col>50</xdr:col>
      <xdr:colOff>165100</xdr:colOff>
      <xdr:row>35</xdr:row>
      <xdr:rowOff>160736</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9588500" y="6059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5813</xdr:rowOff>
    </xdr:from>
    <xdr:ext cx="534377"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9372111" y="5835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17790</xdr:rowOff>
    </xdr:from>
    <xdr:to>
      <xdr:col>46</xdr:col>
      <xdr:colOff>38100</xdr:colOff>
      <xdr:row>35</xdr:row>
      <xdr:rowOff>119390</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8699500" y="601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33</xdr:row>
      <xdr:rowOff>135917</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8483111" y="5793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73591</xdr:rowOff>
    </xdr:from>
    <xdr:to>
      <xdr:col>41</xdr:col>
      <xdr:colOff>101600</xdr:colOff>
      <xdr:row>36</xdr:row>
      <xdr:rowOff>3741</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7810500" y="6074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20268</xdr:rowOff>
    </xdr:from>
    <xdr:ext cx="534377"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7594111" y="5849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134475</xdr:rowOff>
    </xdr:from>
    <xdr:to>
      <xdr:col>36</xdr:col>
      <xdr:colOff>165100</xdr:colOff>
      <xdr:row>31</xdr:row>
      <xdr:rowOff>64625</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6921500" y="5277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29</xdr:row>
      <xdr:rowOff>81152</xdr:rowOff>
    </xdr:from>
    <xdr:ext cx="599010"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6672795" y="50532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普通建設事業費グラフ枠">
          <a:extLst>
            <a:ext uri="{FF2B5EF4-FFF2-40B4-BE49-F238E27FC236}">
              <a16:creationId xmlns:a16="http://schemas.microsoft.com/office/drawing/2014/main" id="{00000000-0008-0000-06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103337</xdr:rowOff>
    </xdr:from>
    <xdr:to>
      <xdr:col>54</xdr:col>
      <xdr:colOff>189865</xdr:colOff>
      <xdr:row>58</xdr:row>
      <xdr:rowOff>46660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flipV="1">
          <a:off x="10475595" y="8847287"/>
          <a:ext cx="1270" cy="11434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50487</xdr:rowOff>
    </xdr:from>
    <xdr:ext cx="534377" cy="259045"/>
    <xdr:sp macro="" textlink="">
      <xdr:nvSpPr>
        <xdr:cNvPr id="344" name="普通建設事業費最小値テキスト">
          <a:extLst>
            <a:ext uri="{FF2B5EF4-FFF2-40B4-BE49-F238E27FC236}">
              <a16:creationId xmlns:a16="http://schemas.microsoft.com/office/drawing/2014/main" id="{00000000-0008-0000-0600-000058010000}"/>
            </a:ext>
          </a:extLst>
        </xdr:cNvPr>
        <xdr:cNvSpPr txBox="1"/>
      </xdr:nvSpPr>
      <xdr:spPr>
        <a:xfrm>
          <a:off x="10528300" y="9994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46660</xdr:rowOff>
    </xdr:from>
    <xdr:to>
      <xdr:col>55</xdr:col>
      <xdr:colOff>88900</xdr:colOff>
      <xdr:row>58</xdr:row>
      <xdr:rowOff>46660</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10388600" y="9990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50014</xdr:rowOff>
    </xdr:from>
    <xdr:ext cx="599010" cy="259045"/>
    <xdr:sp macro="" textlink="">
      <xdr:nvSpPr>
        <xdr:cNvPr id="346" name="普通建設事業費最大値テキスト">
          <a:extLst>
            <a:ext uri="{FF2B5EF4-FFF2-40B4-BE49-F238E27FC236}">
              <a16:creationId xmlns:a16="http://schemas.microsoft.com/office/drawing/2014/main" id="{00000000-0008-0000-0600-00005A010000}"/>
            </a:ext>
          </a:extLst>
        </xdr:cNvPr>
        <xdr:cNvSpPr txBox="1"/>
      </xdr:nvSpPr>
      <xdr:spPr>
        <a:xfrm>
          <a:off x="10528300" y="8622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103337</xdr:rowOff>
    </xdr:from>
    <xdr:to>
      <xdr:col>55</xdr:col>
      <xdr:colOff>88900</xdr:colOff>
      <xdr:row>51</xdr:row>
      <xdr:rowOff>103337</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10388600" y="8847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62692</xdr:rowOff>
    </xdr:from>
    <xdr:to>
      <xdr:col>55</xdr:col>
      <xdr:colOff>0</xdr:colOff>
      <xdr:row>56</xdr:row>
      <xdr:rowOff>94193</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9639300" y="9663892"/>
          <a:ext cx="838200" cy="31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93946</xdr:rowOff>
    </xdr:from>
    <xdr:ext cx="534377" cy="259045"/>
    <xdr:sp macro="" textlink="">
      <xdr:nvSpPr>
        <xdr:cNvPr id="349" name="普通建設事業費平均値テキスト">
          <a:extLst>
            <a:ext uri="{FF2B5EF4-FFF2-40B4-BE49-F238E27FC236}">
              <a16:creationId xmlns:a16="http://schemas.microsoft.com/office/drawing/2014/main" id="{00000000-0008-0000-0600-00005D010000}"/>
            </a:ext>
          </a:extLst>
        </xdr:cNvPr>
        <xdr:cNvSpPr txBox="1"/>
      </xdr:nvSpPr>
      <xdr:spPr>
        <a:xfrm>
          <a:off x="10528300" y="93522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71069</xdr:rowOff>
    </xdr:from>
    <xdr:to>
      <xdr:col>55</xdr:col>
      <xdr:colOff>50800</xdr:colOff>
      <xdr:row>56</xdr:row>
      <xdr:rowOff>1219</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10426700" y="9500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62692</xdr:rowOff>
    </xdr:from>
    <xdr:to>
      <xdr:col>50</xdr:col>
      <xdr:colOff>114300</xdr:colOff>
      <xdr:row>56</xdr:row>
      <xdr:rowOff>83548</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8750300" y="9663892"/>
          <a:ext cx="889000" cy="20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63594</xdr:rowOff>
    </xdr:from>
    <xdr:to>
      <xdr:col>50</xdr:col>
      <xdr:colOff>165100</xdr:colOff>
      <xdr:row>55</xdr:row>
      <xdr:rowOff>165194</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9588500" y="9493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10271</xdr:rowOff>
    </xdr:from>
    <xdr:ext cx="534377"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9372111" y="9268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53</xdr:row>
      <xdr:rowOff>133802</xdr:rowOff>
    </xdr:from>
    <xdr:to>
      <xdr:col>45</xdr:col>
      <xdr:colOff>177800</xdr:colOff>
      <xdr:row>56</xdr:row>
      <xdr:rowOff>83548</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7861300" y="9220652"/>
          <a:ext cx="889000" cy="464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132280</xdr:rowOff>
    </xdr:from>
    <xdr:to>
      <xdr:col>46</xdr:col>
      <xdr:colOff>38100</xdr:colOff>
      <xdr:row>56</xdr:row>
      <xdr:rowOff>62430</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8699500" y="9562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78957</xdr:rowOff>
    </xdr:from>
    <xdr:ext cx="534377"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8483111" y="9337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53</xdr:row>
      <xdr:rowOff>133802</xdr:rowOff>
    </xdr:from>
    <xdr:to>
      <xdr:col>41</xdr:col>
      <xdr:colOff>50800</xdr:colOff>
      <xdr:row>55</xdr:row>
      <xdr:rowOff>27762</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flipV="1">
          <a:off x="6972300" y="9220652"/>
          <a:ext cx="889000" cy="236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131793</xdr:rowOff>
    </xdr:from>
    <xdr:to>
      <xdr:col>41</xdr:col>
      <xdr:colOff>101600</xdr:colOff>
      <xdr:row>56</xdr:row>
      <xdr:rowOff>61943</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7810500" y="9561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53070</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7594111" y="9654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143543</xdr:rowOff>
    </xdr:from>
    <xdr:to>
      <xdr:col>36</xdr:col>
      <xdr:colOff>165100</xdr:colOff>
      <xdr:row>56</xdr:row>
      <xdr:rowOff>73693</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6921500" y="9573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64820</xdr:rowOff>
    </xdr:from>
    <xdr:ext cx="534377"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6705111" y="9666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43393</xdr:rowOff>
    </xdr:from>
    <xdr:to>
      <xdr:col>55</xdr:col>
      <xdr:colOff>50800</xdr:colOff>
      <xdr:row>56</xdr:row>
      <xdr:rowOff>144993</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10426700" y="9644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21820</xdr:rowOff>
    </xdr:from>
    <xdr:ext cx="534377" cy="259045"/>
    <xdr:sp macro="" textlink="">
      <xdr:nvSpPr>
        <xdr:cNvPr id="368" name="普通建設事業費該当値テキスト">
          <a:extLst>
            <a:ext uri="{FF2B5EF4-FFF2-40B4-BE49-F238E27FC236}">
              <a16:creationId xmlns:a16="http://schemas.microsoft.com/office/drawing/2014/main" id="{00000000-0008-0000-0600-000070010000}"/>
            </a:ext>
          </a:extLst>
        </xdr:cNvPr>
        <xdr:cNvSpPr txBox="1"/>
      </xdr:nvSpPr>
      <xdr:spPr>
        <a:xfrm>
          <a:off x="10528300" y="9623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11892</xdr:rowOff>
    </xdr:from>
    <xdr:to>
      <xdr:col>50</xdr:col>
      <xdr:colOff>165100</xdr:colOff>
      <xdr:row>56</xdr:row>
      <xdr:rowOff>113492</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9588500" y="9613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104619</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9372111" y="9705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32748</xdr:rowOff>
    </xdr:from>
    <xdr:to>
      <xdr:col>46</xdr:col>
      <xdr:colOff>38100</xdr:colOff>
      <xdr:row>56</xdr:row>
      <xdr:rowOff>134348</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8699500" y="9633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125475</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8483111" y="9726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53</xdr:row>
      <xdr:rowOff>83002</xdr:rowOff>
    </xdr:from>
    <xdr:to>
      <xdr:col>41</xdr:col>
      <xdr:colOff>101600</xdr:colOff>
      <xdr:row>54</xdr:row>
      <xdr:rowOff>13152</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7810500" y="9169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52</xdr:row>
      <xdr:rowOff>29679</xdr:rowOff>
    </xdr:from>
    <xdr:ext cx="59901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7561795" y="89450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148412</xdr:rowOff>
    </xdr:from>
    <xdr:to>
      <xdr:col>36</xdr:col>
      <xdr:colOff>165100</xdr:colOff>
      <xdr:row>55</xdr:row>
      <xdr:rowOff>78562</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6921500" y="9406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95089</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6705111" y="9181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普通建設事業費 （ うち新規整備　）グラフ枠">
          <a:extLst>
            <a:ext uri="{FF2B5EF4-FFF2-40B4-BE49-F238E27FC236}">
              <a16:creationId xmlns:a16="http://schemas.microsoft.com/office/drawing/2014/main" id="{00000000-0008-0000-06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13147</xdr:rowOff>
    </xdr:from>
    <xdr:to>
      <xdr:col>54</xdr:col>
      <xdr:colOff>189865</xdr:colOff>
      <xdr:row>78</xdr:row>
      <xdr:rowOff>139700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flipV="1">
          <a:off x="10475595" y="12186097"/>
          <a:ext cx="1270" cy="1326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399" name="普通建設事業費 （ うち新規整備　）最小値テキスト">
          <a:extLst>
            <a:ext uri="{FF2B5EF4-FFF2-40B4-BE49-F238E27FC236}">
              <a16:creationId xmlns:a16="http://schemas.microsoft.com/office/drawing/2014/main" id="{00000000-0008-0000-0600-00008F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131274</xdr:rowOff>
    </xdr:from>
    <xdr:ext cx="534377" cy="259045"/>
    <xdr:sp macro="" textlink="">
      <xdr:nvSpPr>
        <xdr:cNvPr id="401" name="普通建設事業費 （ うち新規整備　）最大値テキスト">
          <a:extLst>
            <a:ext uri="{FF2B5EF4-FFF2-40B4-BE49-F238E27FC236}">
              <a16:creationId xmlns:a16="http://schemas.microsoft.com/office/drawing/2014/main" id="{00000000-0008-0000-0600-000091010000}"/>
            </a:ext>
          </a:extLst>
        </xdr:cNvPr>
        <xdr:cNvSpPr txBox="1"/>
      </xdr:nvSpPr>
      <xdr:spPr>
        <a:xfrm>
          <a:off x="10528300" y="11961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13147</xdr:rowOff>
    </xdr:from>
    <xdr:to>
      <xdr:col>55</xdr:col>
      <xdr:colOff>88900</xdr:colOff>
      <xdr:row>71</xdr:row>
      <xdr:rowOff>13147</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10388600" y="1218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101433</xdr:rowOff>
    </xdr:from>
    <xdr:to>
      <xdr:col>55</xdr:col>
      <xdr:colOff>0</xdr:colOff>
      <xdr:row>77</xdr:row>
      <xdr:rowOff>112176</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9639300" y="13131633"/>
          <a:ext cx="838200" cy="182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143781</xdr:rowOff>
    </xdr:from>
    <xdr:ext cx="534377" cy="259045"/>
    <xdr:sp macro="" textlink="">
      <xdr:nvSpPr>
        <xdr:cNvPr id="404" name="普通建設事業費 （ うち新規整備　）平均値テキスト">
          <a:extLst>
            <a:ext uri="{FF2B5EF4-FFF2-40B4-BE49-F238E27FC236}">
              <a16:creationId xmlns:a16="http://schemas.microsoft.com/office/drawing/2014/main" id="{00000000-0008-0000-0600-000094010000}"/>
            </a:ext>
          </a:extLst>
        </xdr:cNvPr>
        <xdr:cNvSpPr txBox="1"/>
      </xdr:nvSpPr>
      <xdr:spPr>
        <a:xfrm>
          <a:off x="10528300" y="130025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120904</xdr:rowOff>
    </xdr:from>
    <xdr:to>
      <xdr:col>55</xdr:col>
      <xdr:colOff>50800</xdr:colOff>
      <xdr:row>77</xdr:row>
      <xdr:rowOff>51054</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10426700" y="1315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101433</xdr:rowOff>
    </xdr:from>
    <xdr:to>
      <xdr:col>50</xdr:col>
      <xdr:colOff>114300</xdr:colOff>
      <xdr:row>77</xdr:row>
      <xdr:rowOff>23137</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8750300" y="13131633"/>
          <a:ext cx="889000" cy="93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76716</xdr:rowOff>
    </xdr:from>
    <xdr:to>
      <xdr:col>50</xdr:col>
      <xdr:colOff>165100</xdr:colOff>
      <xdr:row>77</xdr:row>
      <xdr:rowOff>6866</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9588500" y="13106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169443</xdr:rowOff>
    </xdr:from>
    <xdr:ext cx="534377"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9372111" y="13199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70</xdr:row>
      <xdr:rowOff>162126</xdr:rowOff>
    </xdr:from>
    <xdr:to>
      <xdr:col>45</xdr:col>
      <xdr:colOff>177800</xdr:colOff>
      <xdr:row>77</xdr:row>
      <xdr:rowOff>23137</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7861300" y="12163626"/>
          <a:ext cx="889000" cy="1061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51386</xdr:rowOff>
    </xdr:from>
    <xdr:to>
      <xdr:col>46</xdr:col>
      <xdr:colOff>38100</xdr:colOff>
      <xdr:row>76</xdr:row>
      <xdr:rowOff>152986</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8699500" y="1308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169514</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8483111" y="12856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70</xdr:row>
      <xdr:rowOff>162126</xdr:rowOff>
    </xdr:from>
    <xdr:to>
      <xdr:col>41</xdr:col>
      <xdr:colOff>50800</xdr:colOff>
      <xdr:row>77</xdr:row>
      <xdr:rowOff>124475</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6972300" y="12163626"/>
          <a:ext cx="889000" cy="1162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52805</xdr:rowOff>
    </xdr:from>
    <xdr:to>
      <xdr:col>41</xdr:col>
      <xdr:colOff>101600</xdr:colOff>
      <xdr:row>76</xdr:row>
      <xdr:rowOff>154405</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7810500" y="1308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145532</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7594111" y="13175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19200</xdr:rowOff>
    </xdr:from>
    <xdr:to>
      <xdr:col>36</xdr:col>
      <xdr:colOff>165100</xdr:colOff>
      <xdr:row>76</xdr:row>
      <xdr:rowOff>120800</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6921500" y="1304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137327</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6705111" y="12824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61376</xdr:rowOff>
    </xdr:from>
    <xdr:to>
      <xdr:col>55</xdr:col>
      <xdr:colOff>50800</xdr:colOff>
      <xdr:row>77</xdr:row>
      <xdr:rowOff>162976</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10426700" y="13263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39803</xdr:rowOff>
    </xdr:from>
    <xdr:ext cx="469744" cy="259045"/>
    <xdr:sp macro="" textlink="">
      <xdr:nvSpPr>
        <xdr:cNvPr id="423" name="普通建設事業費 （ うち新規整備　）該当値テキスト">
          <a:extLst>
            <a:ext uri="{FF2B5EF4-FFF2-40B4-BE49-F238E27FC236}">
              <a16:creationId xmlns:a16="http://schemas.microsoft.com/office/drawing/2014/main" id="{00000000-0008-0000-0600-0000A7010000}"/>
            </a:ext>
          </a:extLst>
        </xdr:cNvPr>
        <xdr:cNvSpPr txBox="1"/>
      </xdr:nvSpPr>
      <xdr:spPr>
        <a:xfrm>
          <a:off x="10528300" y="132414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50633</xdr:rowOff>
    </xdr:from>
    <xdr:to>
      <xdr:col>50</xdr:col>
      <xdr:colOff>165100</xdr:colOff>
      <xdr:row>76</xdr:row>
      <xdr:rowOff>152233</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9588500" y="13080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168760</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9372111" y="12856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143787</xdr:rowOff>
    </xdr:from>
    <xdr:to>
      <xdr:col>46</xdr:col>
      <xdr:colOff>38100</xdr:colOff>
      <xdr:row>77</xdr:row>
      <xdr:rowOff>73937</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8699500" y="13173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65064</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483111" y="13266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70</xdr:row>
      <xdr:rowOff>111326</xdr:rowOff>
    </xdr:from>
    <xdr:to>
      <xdr:col>41</xdr:col>
      <xdr:colOff>101600</xdr:colOff>
      <xdr:row>71</xdr:row>
      <xdr:rowOff>41476</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7810500" y="12112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69</xdr:row>
      <xdr:rowOff>58003</xdr:rowOff>
    </xdr:from>
    <xdr:ext cx="534377"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7594111" y="11888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73675</xdr:rowOff>
    </xdr:from>
    <xdr:to>
      <xdr:col>36</xdr:col>
      <xdr:colOff>165100</xdr:colOff>
      <xdr:row>78</xdr:row>
      <xdr:rowOff>3825</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6921500" y="13275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166402</xdr:rowOff>
    </xdr:from>
    <xdr:ext cx="469744"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737428" y="13368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普通建設事業費 （ うち更新整備　）グラフ枠">
          <a:extLst>
            <a:ext uri="{FF2B5EF4-FFF2-40B4-BE49-F238E27FC236}">
              <a16:creationId xmlns:a16="http://schemas.microsoft.com/office/drawing/2014/main" id="{00000000-0008-0000-06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712</xdr:rowOff>
    </xdr:from>
    <xdr:to>
      <xdr:col>54</xdr:col>
      <xdr:colOff>189865</xdr:colOff>
      <xdr:row>98</xdr:row>
      <xdr:rowOff>103232</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flipV="1">
          <a:off x="10475595" y="15431212"/>
          <a:ext cx="1270" cy="1474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107059</xdr:rowOff>
    </xdr:from>
    <xdr:ext cx="534377" cy="259045"/>
    <xdr:sp macro="" textlink="">
      <xdr:nvSpPr>
        <xdr:cNvPr id="458" name="普通建設事業費 （ うち更新整備　）最小値テキスト">
          <a:extLst>
            <a:ext uri="{FF2B5EF4-FFF2-40B4-BE49-F238E27FC236}">
              <a16:creationId xmlns:a16="http://schemas.microsoft.com/office/drawing/2014/main" id="{00000000-0008-0000-0600-0000CA010000}"/>
            </a:ext>
          </a:extLst>
        </xdr:cNvPr>
        <xdr:cNvSpPr txBox="1"/>
      </xdr:nvSpPr>
      <xdr:spPr>
        <a:xfrm>
          <a:off x="10528300" y="16909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103232</xdr:rowOff>
    </xdr:from>
    <xdr:to>
      <xdr:col>55</xdr:col>
      <xdr:colOff>88900</xdr:colOff>
      <xdr:row>98</xdr:row>
      <xdr:rowOff>103232</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10388600" y="169053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118839</xdr:rowOff>
    </xdr:from>
    <xdr:ext cx="599010" cy="259045"/>
    <xdr:sp macro="" textlink="">
      <xdr:nvSpPr>
        <xdr:cNvPr id="460" name="普通建設事業費 （ うち更新整備　）最大値テキスト">
          <a:extLst>
            <a:ext uri="{FF2B5EF4-FFF2-40B4-BE49-F238E27FC236}">
              <a16:creationId xmlns:a16="http://schemas.microsoft.com/office/drawing/2014/main" id="{00000000-0008-0000-0600-0000CC010000}"/>
            </a:ext>
          </a:extLst>
        </xdr:cNvPr>
        <xdr:cNvSpPr txBox="1"/>
      </xdr:nvSpPr>
      <xdr:spPr>
        <a:xfrm>
          <a:off x="10528300" y="15206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712</xdr:rowOff>
    </xdr:from>
    <xdr:to>
      <xdr:col>55</xdr:col>
      <xdr:colOff>88900</xdr:colOff>
      <xdr:row>90</xdr:row>
      <xdr:rowOff>712</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10388600" y="15431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85446</xdr:rowOff>
    </xdr:from>
    <xdr:to>
      <xdr:col>55</xdr:col>
      <xdr:colOff>0</xdr:colOff>
      <xdr:row>96</xdr:row>
      <xdr:rowOff>109982</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flipV="1">
          <a:off x="9639300" y="16544646"/>
          <a:ext cx="838200" cy="24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12870</xdr:rowOff>
    </xdr:from>
    <xdr:ext cx="534377" cy="259045"/>
    <xdr:sp macro="" textlink="">
      <xdr:nvSpPr>
        <xdr:cNvPr id="463" name="普通建設事業費 （ うち更新整備　）平均値テキスト">
          <a:extLst>
            <a:ext uri="{FF2B5EF4-FFF2-40B4-BE49-F238E27FC236}">
              <a16:creationId xmlns:a16="http://schemas.microsoft.com/office/drawing/2014/main" id="{00000000-0008-0000-0600-0000CF010000}"/>
            </a:ext>
          </a:extLst>
        </xdr:cNvPr>
        <xdr:cNvSpPr txBox="1"/>
      </xdr:nvSpPr>
      <xdr:spPr>
        <a:xfrm>
          <a:off x="10528300" y="163006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161443</xdr:rowOff>
    </xdr:from>
    <xdr:to>
      <xdr:col>55</xdr:col>
      <xdr:colOff>50800</xdr:colOff>
      <xdr:row>96</xdr:row>
      <xdr:rowOff>91593</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10426700" y="16449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109982</xdr:rowOff>
    </xdr:from>
    <xdr:to>
      <xdr:col>50</xdr:col>
      <xdr:colOff>114300</xdr:colOff>
      <xdr:row>96</xdr:row>
      <xdr:rowOff>128281</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8750300" y="16569182"/>
          <a:ext cx="889000" cy="18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170107</xdr:rowOff>
    </xdr:from>
    <xdr:to>
      <xdr:col>50</xdr:col>
      <xdr:colOff>165100</xdr:colOff>
      <xdr:row>96</xdr:row>
      <xdr:rowOff>100257</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9588500" y="1645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116784</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9372111" y="16233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44079</xdr:rowOff>
    </xdr:from>
    <xdr:to>
      <xdr:col>45</xdr:col>
      <xdr:colOff>177800</xdr:colOff>
      <xdr:row>96</xdr:row>
      <xdr:rowOff>128281</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7861300" y="16503279"/>
          <a:ext cx="889000" cy="84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109975</xdr:rowOff>
    </xdr:from>
    <xdr:to>
      <xdr:col>46</xdr:col>
      <xdr:colOff>38100</xdr:colOff>
      <xdr:row>97</xdr:row>
      <xdr:rowOff>40125</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8699500" y="1656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31252</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8483111" y="16661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90594</xdr:rowOff>
    </xdr:from>
    <xdr:to>
      <xdr:col>41</xdr:col>
      <xdr:colOff>50800</xdr:colOff>
      <xdr:row>96</xdr:row>
      <xdr:rowOff>44079</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6972300" y="16206894"/>
          <a:ext cx="889000" cy="296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96628</xdr:rowOff>
    </xdr:from>
    <xdr:to>
      <xdr:col>41</xdr:col>
      <xdr:colOff>101600</xdr:colOff>
      <xdr:row>97</xdr:row>
      <xdr:rowOff>26778</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7810500" y="16555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17905</xdr:rowOff>
    </xdr:from>
    <xdr:ext cx="534377"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7594111" y="16648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118804</xdr:rowOff>
    </xdr:from>
    <xdr:to>
      <xdr:col>36</xdr:col>
      <xdr:colOff>165100</xdr:colOff>
      <xdr:row>97</xdr:row>
      <xdr:rowOff>48954</xdr:rowOff>
    </xdr:to>
    <xdr:sp macro="" textlink="">
      <xdr:nvSpPr>
        <xdr:cNvPr id="474" name="フローチャート: 判断 473">
          <a:extLst>
            <a:ext uri="{FF2B5EF4-FFF2-40B4-BE49-F238E27FC236}">
              <a16:creationId xmlns:a16="http://schemas.microsoft.com/office/drawing/2014/main" id="{00000000-0008-0000-0600-0000DA010000}"/>
            </a:ext>
          </a:extLst>
        </xdr:cNvPr>
        <xdr:cNvSpPr/>
      </xdr:nvSpPr>
      <xdr:spPr>
        <a:xfrm>
          <a:off x="6921500" y="16578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40081</xdr:rowOff>
    </xdr:from>
    <xdr:ext cx="534377"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6705111" y="16670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34646</xdr:rowOff>
    </xdr:from>
    <xdr:to>
      <xdr:col>55</xdr:col>
      <xdr:colOff>50800</xdr:colOff>
      <xdr:row>96</xdr:row>
      <xdr:rowOff>136246</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10426700" y="16493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13073</xdr:rowOff>
    </xdr:from>
    <xdr:ext cx="534377" cy="259045"/>
    <xdr:sp macro="" textlink="">
      <xdr:nvSpPr>
        <xdr:cNvPr id="482" name="普通建設事業費 （ うち更新整備　）該当値テキスト">
          <a:extLst>
            <a:ext uri="{FF2B5EF4-FFF2-40B4-BE49-F238E27FC236}">
              <a16:creationId xmlns:a16="http://schemas.microsoft.com/office/drawing/2014/main" id="{00000000-0008-0000-0600-0000E2010000}"/>
            </a:ext>
          </a:extLst>
        </xdr:cNvPr>
        <xdr:cNvSpPr txBox="1"/>
      </xdr:nvSpPr>
      <xdr:spPr>
        <a:xfrm>
          <a:off x="10528300" y="16472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59182</xdr:rowOff>
    </xdr:from>
    <xdr:to>
      <xdr:col>50</xdr:col>
      <xdr:colOff>165100</xdr:colOff>
      <xdr:row>96</xdr:row>
      <xdr:rowOff>160782</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9588500" y="16518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151909</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9372111" y="16611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77481</xdr:rowOff>
    </xdr:from>
    <xdr:to>
      <xdr:col>46</xdr:col>
      <xdr:colOff>38100</xdr:colOff>
      <xdr:row>97</xdr:row>
      <xdr:rowOff>7631</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8699500" y="16536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24158</xdr:rowOff>
    </xdr:from>
    <xdr:ext cx="534377"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8483111" y="16311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164729</xdr:rowOff>
    </xdr:from>
    <xdr:to>
      <xdr:col>41</xdr:col>
      <xdr:colOff>101600</xdr:colOff>
      <xdr:row>96</xdr:row>
      <xdr:rowOff>94879</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7810500" y="16452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111406</xdr:rowOff>
    </xdr:from>
    <xdr:ext cx="534377"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7594111" y="16227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39794</xdr:rowOff>
    </xdr:from>
    <xdr:to>
      <xdr:col>36</xdr:col>
      <xdr:colOff>165100</xdr:colOff>
      <xdr:row>94</xdr:row>
      <xdr:rowOff>141394</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6921500" y="16156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92</xdr:row>
      <xdr:rowOff>157921</xdr:rowOff>
    </xdr:from>
    <xdr:ext cx="534377"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6705111" y="15931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5" name="災害復旧事業費グラフ枠">
          <a:extLst>
            <a:ext uri="{FF2B5EF4-FFF2-40B4-BE49-F238E27FC236}">
              <a16:creationId xmlns:a16="http://schemas.microsoft.com/office/drawing/2014/main" id="{00000000-0008-0000-0600-000003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136794</xdr:rowOff>
    </xdr:from>
    <xdr:to>
      <xdr:col>85</xdr:col>
      <xdr:colOff>126364</xdr:colOff>
      <xdr:row>39</xdr:row>
      <xdr:rowOff>98878</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flipV="1">
          <a:off x="16317595" y="5280294"/>
          <a:ext cx="1269" cy="1505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17" name="災害復旧事業費最小値テキスト">
          <a:extLst>
            <a:ext uri="{FF2B5EF4-FFF2-40B4-BE49-F238E27FC236}">
              <a16:creationId xmlns:a16="http://schemas.microsoft.com/office/drawing/2014/main" id="{00000000-0008-0000-0600-000005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83471</xdr:rowOff>
    </xdr:from>
    <xdr:ext cx="534377" cy="259045"/>
    <xdr:sp macro="" textlink="">
      <xdr:nvSpPr>
        <xdr:cNvPr id="519" name="災害復旧事業費最大値テキスト">
          <a:extLst>
            <a:ext uri="{FF2B5EF4-FFF2-40B4-BE49-F238E27FC236}">
              <a16:creationId xmlns:a16="http://schemas.microsoft.com/office/drawing/2014/main" id="{00000000-0008-0000-0600-000007020000}"/>
            </a:ext>
          </a:extLst>
        </xdr:cNvPr>
        <xdr:cNvSpPr txBox="1"/>
      </xdr:nvSpPr>
      <xdr:spPr>
        <a:xfrm>
          <a:off x="16370300" y="5055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136794</xdr:rowOff>
    </xdr:from>
    <xdr:to>
      <xdr:col>86</xdr:col>
      <xdr:colOff>25400</xdr:colOff>
      <xdr:row>30</xdr:row>
      <xdr:rowOff>136794</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6230600" y="5280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98878</xdr:rowOff>
    </xdr:from>
    <xdr:to>
      <xdr:col>85</xdr:col>
      <xdr:colOff>127000</xdr:colOff>
      <xdr:row>39</xdr:row>
      <xdr:rowOff>98878</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5481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133576</xdr:rowOff>
    </xdr:from>
    <xdr:ext cx="469744" cy="259045"/>
    <xdr:sp macro="" textlink="">
      <xdr:nvSpPr>
        <xdr:cNvPr id="522" name="災害復旧事業費平均値テキスト">
          <a:extLst>
            <a:ext uri="{FF2B5EF4-FFF2-40B4-BE49-F238E27FC236}">
              <a16:creationId xmlns:a16="http://schemas.microsoft.com/office/drawing/2014/main" id="{00000000-0008-0000-0600-00000A020000}"/>
            </a:ext>
          </a:extLst>
        </xdr:cNvPr>
        <xdr:cNvSpPr txBox="1"/>
      </xdr:nvSpPr>
      <xdr:spPr>
        <a:xfrm>
          <a:off x="16370300" y="64772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110699</xdr:rowOff>
    </xdr:from>
    <xdr:to>
      <xdr:col>85</xdr:col>
      <xdr:colOff>177800</xdr:colOff>
      <xdr:row>39</xdr:row>
      <xdr:rowOff>40849</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6268700" y="6625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98878</xdr:rowOff>
    </xdr:from>
    <xdr:to>
      <xdr:col>81</xdr:col>
      <xdr:colOff>50800</xdr:colOff>
      <xdr:row>39</xdr:row>
      <xdr:rowOff>98878</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459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125688</xdr:rowOff>
    </xdr:from>
    <xdr:to>
      <xdr:col>81</xdr:col>
      <xdr:colOff>101600</xdr:colOff>
      <xdr:row>39</xdr:row>
      <xdr:rowOff>55838</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5430500" y="664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72365</xdr:rowOff>
    </xdr:from>
    <xdr:ext cx="469744"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5246428" y="6416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98878</xdr:rowOff>
    </xdr:from>
    <xdr:to>
      <xdr:col>76</xdr:col>
      <xdr:colOff>114300</xdr:colOff>
      <xdr:row>39</xdr:row>
      <xdr:rowOff>98878</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3703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101914</xdr:rowOff>
    </xdr:from>
    <xdr:to>
      <xdr:col>76</xdr:col>
      <xdr:colOff>165100</xdr:colOff>
      <xdr:row>39</xdr:row>
      <xdr:rowOff>32064</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4541500" y="6617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48591</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4357428" y="6392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98878</xdr:rowOff>
    </xdr:from>
    <xdr:to>
      <xdr:col>71</xdr:col>
      <xdr:colOff>177800</xdr:colOff>
      <xdr:row>39</xdr:row>
      <xdr:rowOff>98878</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281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56749</xdr:rowOff>
    </xdr:from>
    <xdr:to>
      <xdr:col>72</xdr:col>
      <xdr:colOff>38100</xdr:colOff>
      <xdr:row>38</xdr:row>
      <xdr:rowOff>158349</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3652500" y="6571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3426</xdr:rowOff>
    </xdr:from>
    <xdr:ext cx="469744"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3468428" y="6347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92313</xdr:rowOff>
    </xdr:from>
    <xdr:to>
      <xdr:col>67</xdr:col>
      <xdr:colOff>101600</xdr:colOff>
      <xdr:row>39</xdr:row>
      <xdr:rowOff>22463</xdr:rowOff>
    </xdr:to>
    <xdr:sp macro="" textlink="">
      <xdr:nvSpPr>
        <xdr:cNvPr id="533" name="フローチャート: 判断 532">
          <a:extLst>
            <a:ext uri="{FF2B5EF4-FFF2-40B4-BE49-F238E27FC236}">
              <a16:creationId xmlns:a16="http://schemas.microsoft.com/office/drawing/2014/main" id="{00000000-0008-0000-0600-000015020000}"/>
            </a:ext>
          </a:extLst>
        </xdr:cNvPr>
        <xdr:cNvSpPr/>
      </xdr:nvSpPr>
      <xdr:spPr>
        <a:xfrm>
          <a:off x="12763500" y="6607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38990</xdr:rowOff>
    </xdr:from>
    <xdr:ext cx="469744"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579428" y="6382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48078</xdr:rowOff>
    </xdr:from>
    <xdr:to>
      <xdr:col>85</xdr:col>
      <xdr:colOff>177800</xdr:colOff>
      <xdr:row>39</xdr:row>
      <xdr:rowOff>149678</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6268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134455</xdr:rowOff>
    </xdr:from>
    <xdr:ext cx="249299" cy="259045"/>
    <xdr:sp macro="" textlink="">
      <xdr:nvSpPr>
        <xdr:cNvPr id="541" name="災害復旧事業費該当値テキスト">
          <a:extLst>
            <a:ext uri="{FF2B5EF4-FFF2-40B4-BE49-F238E27FC236}">
              <a16:creationId xmlns:a16="http://schemas.microsoft.com/office/drawing/2014/main" id="{00000000-0008-0000-0600-00001D020000}"/>
            </a:ext>
          </a:extLst>
        </xdr:cNvPr>
        <xdr:cNvSpPr txBox="1"/>
      </xdr:nvSpPr>
      <xdr:spPr>
        <a:xfrm>
          <a:off x="16370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48078</xdr:rowOff>
    </xdr:from>
    <xdr:to>
      <xdr:col>81</xdr:col>
      <xdr:colOff>101600</xdr:colOff>
      <xdr:row>39</xdr:row>
      <xdr:rowOff>149678</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543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140805</xdr:rowOff>
    </xdr:from>
    <xdr:ext cx="249299"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535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48078</xdr:rowOff>
    </xdr:from>
    <xdr:to>
      <xdr:col>76</xdr:col>
      <xdr:colOff>165100</xdr:colOff>
      <xdr:row>39</xdr:row>
      <xdr:rowOff>149678</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454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140805</xdr:rowOff>
    </xdr:from>
    <xdr:ext cx="249299"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446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48078</xdr:rowOff>
    </xdr:from>
    <xdr:to>
      <xdr:col>72</xdr:col>
      <xdr:colOff>38100</xdr:colOff>
      <xdr:row>39</xdr:row>
      <xdr:rowOff>149678</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365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140805</xdr:rowOff>
    </xdr:from>
    <xdr:ext cx="249299"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357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48078</xdr:rowOff>
    </xdr:from>
    <xdr:to>
      <xdr:col>67</xdr:col>
      <xdr:colOff>101600</xdr:colOff>
      <xdr:row>39</xdr:row>
      <xdr:rowOff>149678</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276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140805</xdr:rowOff>
    </xdr:from>
    <xdr:ext cx="249299"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268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4" name="失業対策事業費グラフ枠">
          <a:extLst>
            <a:ext uri="{FF2B5EF4-FFF2-40B4-BE49-F238E27FC236}">
              <a16:creationId xmlns:a16="http://schemas.microsoft.com/office/drawing/2014/main" id="{00000000-0008-0000-0600-000034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6" name="失業対策事業費最小値テキスト">
          <a:extLst>
            <a:ext uri="{FF2B5EF4-FFF2-40B4-BE49-F238E27FC236}">
              <a16:creationId xmlns:a16="http://schemas.microsoft.com/office/drawing/2014/main" id="{00000000-0008-0000-0600-000036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8" name="失業対策事業費最大値テキスト">
          <a:extLst>
            <a:ext uri="{FF2B5EF4-FFF2-40B4-BE49-F238E27FC236}">
              <a16:creationId xmlns:a16="http://schemas.microsoft.com/office/drawing/2014/main" id="{00000000-0008-0000-0600-000038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1" name="失業対策事業費平均値テキスト">
          <a:extLst>
            <a:ext uri="{FF2B5EF4-FFF2-40B4-BE49-F238E27FC236}">
              <a16:creationId xmlns:a16="http://schemas.microsoft.com/office/drawing/2014/main" id="{00000000-0008-0000-0600-00003B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2" name="フローチャート: 判断 581">
          <a:extLst>
            <a:ext uri="{FF2B5EF4-FFF2-40B4-BE49-F238E27FC236}">
              <a16:creationId xmlns:a16="http://schemas.microsoft.com/office/drawing/2014/main" id="{00000000-0008-0000-0600-000046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9" name="楕円 588">
          <a:extLst>
            <a:ext uri="{FF2B5EF4-FFF2-40B4-BE49-F238E27FC236}">
              <a16:creationId xmlns:a16="http://schemas.microsoft.com/office/drawing/2014/main" id="{00000000-0008-0000-0600-00004D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0" name="失業対策事業費該当値テキスト">
          <a:extLst>
            <a:ext uri="{FF2B5EF4-FFF2-40B4-BE49-F238E27FC236}">
              <a16:creationId xmlns:a16="http://schemas.microsoft.com/office/drawing/2014/main" id="{00000000-0008-0000-0600-00004E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1" name="楕円 590">
          <a:extLst>
            <a:ext uri="{FF2B5EF4-FFF2-40B4-BE49-F238E27FC236}">
              <a16:creationId xmlns:a16="http://schemas.microsoft.com/office/drawing/2014/main" id="{00000000-0008-0000-0600-00004F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98879</xdr:rowOff>
    </xdr:from>
    <xdr:to>
      <xdr:col>89</xdr:col>
      <xdr:colOff>177800</xdr:colOff>
      <xdr:row>79</xdr:row>
      <xdr:rowOff>98879</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128106</xdr:rowOff>
    </xdr:from>
    <xdr:ext cx="53129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914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4" name="公債費グラフ枠">
          <a:extLst>
            <a:ext uri="{FF2B5EF4-FFF2-40B4-BE49-F238E27FC236}">
              <a16:creationId xmlns:a16="http://schemas.microsoft.com/office/drawing/2014/main" id="{00000000-0008-0000-0600-000070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11668</xdr:rowOff>
    </xdr:from>
    <xdr:to>
      <xdr:col>85</xdr:col>
      <xdr:colOff>126364</xdr:colOff>
      <xdr:row>78</xdr:row>
      <xdr:rowOff>124662</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6317595" y="12013168"/>
          <a:ext cx="1269" cy="1484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128489</xdr:rowOff>
    </xdr:from>
    <xdr:ext cx="534377" cy="259045"/>
    <xdr:sp macro="" textlink="">
      <xdr:nvSpPr>
        <xdr:cNvPr id="626" name="公債費最小値テキスト">
          <a:extLst>
            <a:ext uri="{FF2B5EF4-FFF2-40B4-BE49-F238E27FC236}">
              <a16:creationId xmlns:a16="http://schemas.microsoft.com/office/drawing/2014/main" id="{00000000-0008-0000-0600-000072020000}"/>
            </a:ext>
          </a:extLst>
        </xdr:cNvPr>
        <xdr:cNvSpPr txBox="1"/>
      </xdr:nvSpPr>
      <xdr:spPr>
        <a:xfrm>
          <a:off x="16370300" y="13501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124662</xdr:rowOff>
    </xdr:from>
    <xdr:to>
      <xdr:col>86</xdr:col>
      <xdr:colOff>25400</xdr:colOff>
      <xdr:row>78</xdr:row>
      <xdr:rowOff>124662</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6230600" y="13497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129795</xdr:rowOff>
    </xdr:from>
    <xdr:ext cx="599010" cy="259045"/>
    <xdr:sp macro="" textlink="">
      <xdr:nvSpPr>
        <xdr:cNvPr id="628" name="公債費最大値テキスト">
          <a:extLst>
            <a:ext uri="{FF2B5EF4-FFF2-40B4-BE49-F238E27FC236}">
              <a16:creationId xmlns:a16="http://schemas.microsoft.com/office/drawing/2014/main" id="{00000000-0008-0000-0600-000074020000}"/>
            </a:ext>
          </a:extLst>
        </xdr:cNvPr>
        <xdr:cNvSpPr txBox="1"/>
      </xdr:nvSpPr>
      <xdr:spPr>
        <a:xfrm>
          <a:off x="16370300" y="11788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119,841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11668</xdr:rowOff>
    </xdr:from>
    <xdr:to>
      <xdr:col>86</xdr:col>
      <xdr:colOff>25400</xdr:colOff>
      <xdr:row>70</xdr:row>
      <xdr:rowOff>11668</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6230600" y="12013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26298</xdr:rowOff>
    </xdr:from>
    <xdr:to>
      <xdr:col>85</xdr:col>
      <xdr:colOff>127000</xdr:colOff>
      <xdr:row>74</xdr:row>
      <xdr:rowOff>79023</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5481300" y="12713598"/>
          <a:ext cx="838200" cy="52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149689</xdr:rowOff>
    </xdr:from>
    <xdr:ext cx="534377" cy="259045"/>
    <xdr:sp macro="" textlink="">
      <xdr:nvSpPr>
        <xdr:cNvPr id="631" name="公債費平均値テキスト">
          <a:extLst>
            <a:ext uri="{FF2B5EF4-FFF2-40B4-BE49-F238E27FC236}">
              <a16:creationId xmlns:a16="http://schemas.microsoft.com/office/drawing/2014/main" id="{00000000-0008-0000-0600-000077020000}"/>
            </a:ext>
          </a:extLst>
        </xdr:cNvPr>
        <xdr:cNvSpPr txBox="1"/>
      </xdr:nvSpPr>
      <xdr:spPr>
        <a:xfrm>
          <a:off x="16370300" y="128369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171262</xdr:rowOff>
    </xdr:from>
    <xdr:to>
      <xdr:col>85</xdr:col>
      <xdr:colOff>177800</xdr:colOff>
      <xdr:row>75</xdr:row>
      <xdr:rowOff>101412</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6268700" y="12858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57028</xdr:rowOff>
    </xdr:from>
    <xdr:to>
      <xdr:col>81</xdr:col>
      <xdr:colOff>50800</xdr:colOff>
      <xdr:row>74</xdr:row>
      <xdr:rowOff>79023</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4592300" y="12744328"/>
          <a:ext cx="889000" cy="21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16580</xdr:rowOff>
    </xdr:from>
    <xdr:to>
      <xdr:col>81</xdr:col>
      <xdr:colOff>101600</xdr:colOff>
      <xdr:row>75</xdr:row>
      <xdr:rowOff>118180</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5430500" y="12875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109307</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14111" y="12968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57028</xdr:rowOff>
    </xdr:from>
    <xdr:to>
      <xdr:col>76</xdr:col>
      <xdr:colOff>114300</xdr:colOff>
      <xdr:row>74</xdr:row>
      <xdr:rowOff>83497</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flipV="1">
          <a:off x="13703300" y="12744328"/>
          <a:ext cx="889000" cy="26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34983</xdr:rowOff>
    </xdr:from>
    <xdr:to>
      <xdr:col>76</xdr:col>
      <xdr:colOff>165100</xdr:colOff>
      <xdr:row>75</xdr:row>
      <xdr:rowOff>136583</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4541500" y="12893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127709</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325111" y="12986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83497</xdr:rowOff>
    </xdr:from>
    <xdr:to>
      <xdr:col>71</xdr:col>
      <xdr:colOff>177800</xdr:colOff>
      <xdr:row>75</xdr:row>
      <xdr:rowOff>6345</xdr:rowOff>
    </xdr:to>
    <xdr:cxnSp macro="">
      <xdr:nvCxnSpPr>
        <xdr:cNvPr id="639" name="直線コネクタ 638">
          <a:extLst>
            <a:ext uri="{FF2B5EF4-FFF2-40B4-BE49-F238E27FC236}">
              <a16:creationId xmlns:a16="http://schemas.microsoft.com/office/drawing/2014/main" id="{00000000-0008-0000-0600-00007F020000}"/>
            </a:ext>
          </a:extLst>
        </xdr:cNvPr>
        <xdr:cNvCxnSpPr/>
      </xdr:nvCxnSpPr>
      <xdr:spPr>
        <a:xfrm flipV="1">
          <a:off x="12814300" y="12770797"/>
          <a:ext cx="889000" cy="94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34820</xdr:rowOff>
    </xdr:from>
    <xdr:to>
      <xdr:col>72</xdr:col>
      <xdr:colOff>38100</xdr:colOff>
      <xdr:row>75</xdr:row>
      <xdr:rowOff>136420</xdr:rowOff>
    </xdr:to>
    <xdr:sp macro="" textlink="">
      <xdr:nvSpPr>
        <xdr:cNvPr id="640" name="フローチャート: 判断 639">
          <a:extLst>
            <a:ext uri="{FF2B5EF4-FFF2-40B4-BE49-F238E27FC236}">
              <a16:creationId xmlns:a16="http://schemas.microsoft.com/office/drawing/2014/main" id="{00000000-0008-0000-0600-000080020000}"/>
            </a:ext>
          </a:extLst>
        </xdr:cNvPr>
        <xdr:cNvSpPr/>
      </xdr:nvSpPr>
      <xdr:spPr>
        <a:xfrm>
          <a:off x="13652500" y="1289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127547</xdr:rowOff>
    </xdr:from>
    <xdr:ext cx="534377"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3436111" y="12986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164795</xdr:rowOff>
    </xdr:from>
    <xdr:to>
      <xdr:col>67</xdr:col>
      <xdr:colOff>101600</xdr:colOff>
      <xdr:row>76</xdr:row>
      <xdr:rowOff>94945</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2763500" y="13023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86072</xdr:rowOff>
    </xdr:from>
    <xdr:ext cx="534377"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2547111" y="13116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73</xdr:row>
      <xdr:rowOff>146948</xdr:rowOff>
    </xdr:from>
    <xdr:to>
      <xdr:col>85</xdr:col>
      <xdr:colOff>177800</xdr:colOff>
      <xdr:row>74</xdr:row>
      <xdr:rowOff>77098</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6268700" y="12662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72</xdr:row>
      <xdr:rowOff>169825</xdr:rowOff>
    </xdr:from>
    <xdr:ext cx="534377" cy="259045"/>
    <xdr:sp macro="" textlink="">
      <xdr:nvSpPr>
        <xdr:cNvPr id="650" name="公債費該当値テキスト">
          <a:extLst>
            <a:ext uri="{FF2B5EF4-FFF2-40B4-BE49-F238E27FC236}">
              <a16:creationId xmlns:a16="http://schemas.microsoft.com/office/drawing/2014/main" id="{00000000-0008-0000-0600-00008A020000}"/>
            </a:ext>
          </a:extLst>
        </xdr:cNvPr>
        <xdr:cNvSpPr txBox="1"/>
      </xdr:nvSpPr>
      <xdr:spPr>
        <a:xfrm>
          <a:off x="16370300" y="12514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28223</xdr:rowOff>
    </xdr:from>
    <xdr:to>
      <xdr:col>81</xdr:col>
      <xdr:colOff>101600</xdr:colOff>
      <xdr:row>74</xdr:row>
      <xdr:rowOff>129823</xdr:rowOff>
    </xdr:to>
    <xdr:sp macro="" textlink="">
      <xdr:nvSpPr>
        <xdr:cNvPr id="651" name="楕円 650">
          <a:extLst>
            <a:ext uri="{FF2B5EF4-FFF2-40B4-BE49-F238E27FC236}">
              <a16:creationId xmlns:a16="http://schemas.microsoft.com/office/drawing/2014/main" id="{00000000-0008-0000-0600-00008B020000}"/>
            </a:ext>
          </a:extLst>
        </xdr:cNvPr>
        <xdr:cNvSpPr/>
      </xdr:nvSpPr>
      <xdr:spPr>
        <a:xfrm>
          <a:off x="15430500" y="12715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146350</xdr:rowOff>
    </xdr:from>
    <xdr:ext cx="534377"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5214111" y="12490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6228</xdr:rowOff>
    </xdr:from>
    <xdr:to>
      <xdr:col>76</xdr:col>
      <xdr:colOff>165100</xdr:colOff>
      <xdr:row>74</xdr:row>
      <xdr:rowOff>107828</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4541500" y="12693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124355</xdr:rowOff>
    </xdr:from>
    <xdr:ext cx="534377"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4325111" y="12468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32697</xdr:rowOff>
    </xdr:from>
    <xdr:to>
      <xdr:col>72</xdr:col>
      <xdr:colOff>38100</xdr:colOff>
      <xdr:row>74</xdr:row>
      <xdr:rowOff>134297</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3652500" y="12719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72</xdr:row>
      <xdr:rowOff>150824</xdr:rowOff>
    </xdr:from>
    <xdr:ext cx="534377"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3436111" y="12495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126995</xdr:rowOff>
    </xdr:from>
    <xdr:to>
      <xdr:col>67</xdr:col>
      <xdr:colOff>101600</xdr:colOff>
      <xdr:row>75</xdr:row>
      <xdr:rowOff>57145</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2763500" y="12814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73672</xdr:rowOff>
    </xdr:from>
    <xdr:ext cx="534377"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2547111" y="12589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33,801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9" name="積立金グラフ枠">
          <a:extLst>
            <a:ext uri="{FF2B5EF4-FFF2-40B4-BE49-F238E27FC236}">
              <a16:creationId xmlns:a16="http://schemas.microsoft.com/office/drawing/2014/main" id="{00000000-0008-0000-0600-0000A7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106764</xdr:rowOff>
    </xdr:from>
    <xdr:to>
      <xdr:col>85</xdr:col>
      <xdr:colOff>126364</xdr:colOff>
      <xdr:row>98</xdr:row>
      <xdr:rowOff>128115</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6317595" y="15537264"/>
          <a:ext cx="1269" cy="13929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131942</xdr:rowOff>
    </xdr:from>
    <xdr:ext cx="469744" cy="259045"/>
    <xdr:sp macro="" textlink="">
      <xdr:nvSpPr>
        <xdr:cNvPr id="681" name="積立金最小値テキスト">
          <a:extLst>
            <a:ext uri="{FF2B5EF4-FFF2-40B4-BE49-F238E27FC236}">
              <a16:creationId xmlns:a16="http://schemas.microsoft.com/office/drawing/2014/main" id="{00000000-0008-0000-0600-0000A9020000}"/>
            </a:ext>
          </a:extLst>
        </xdr:cNvPr>
        <xdr:cNvSpPr txBox="1"/>
      </xdr:nvSpPr>
      <xdr:spPr>
        <a:xfrm>
          <a:off x="16370300" y="16934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128115</xdr:rowOff>
    </xdr:from>
    <xdr:to>
      <xdr:col>86</xdr:col>
      <xdr:colOff>25400</xdr:colOff>
      <xdr:row>98</xdr:row>
      <xdr:rowOff>128115</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6230600" y="16930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53441</xdr:rowOff>
    </xdr:from>
    <xdr:ext cx="599010" cy="259045"/>
    <xdr:sp macro="" textlink="">
      <xdr:nvSpPr>
        <xdr:cNvPr id="683" name="積立金最大値テキスト">
          <a:extLst>
            <a:ext uri="{FF2B5EF4-FFF2-40B4-BE49-F238E27FC236}">
              <a16:creationId xmlns:a16="http://schemas.microsoft.com/office/drawing/2014/main" id="{00000000-0008-0000-0600-0000AB020000}"/>
            </a:ext>
          </a:extLst>
        </xdr:cNvPr>
        <xdr:cNvSpPr txBox="1"/>
      </xdr:nvSpPr>
      <xdr:spPr>
        <a:xfrm>
          <a:off x="16370300" y="153124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153,602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106764</xdr:rowOff>
    </xdr:from>
    <xdr:to>
      <xdr:col>86</xdr:col>
      <xdr:colOff>25400</xdr:colOff>
      <xdr:row>90</xdr:row>
      <xdr:rowOff>106764</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6230600" y="15537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81499</xdr:rowOff>
    </xdr:from>
    <xdr:to>
      <xdr:col>85</xdr:col>
      <xdr:colOff>127000</xdr:colOff>
      <xdr:row>98</xdr:row>
      <xdr:rowOff>88567</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flipV="1">
          <a:off x="15481300" y="16883599"/>
          <a:ext cx="838200" cy="7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46333</xdr:rowOff>
    </xdr:from>
    <xdr:ext cx="534377" cy="259045"/>
    <xdr:sp macro="" textlink="">
      <xdr:nvSpPr>
        <xdr:cNvPr id="686" name="積立金平均値テキスト">
          <a:extLst>
            <a:ext uri="{FF2B5EF4-FFF2-40B4-BE49-F238E27FC236}">
              <a16:creationId xmlns:a16="http://schemas.microsoft.com/office/drawing/2014/main" id="{00000000-0008-0000-0600-0000AE020000}"/>
            </a:ext>
          </a:extLst>
        </xdr:cNvPr>
        <xdr:cNvSpPr txBox="1"/>
      </xdr:nvSpPr>
      <xdr:spPr>
        <a:xfrm>
          <a:off x="16370300" y="165055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23456</xdr:rowOff>
    </xdr:from>
    <xdr:to>
      <xdr:col>85</xdr:col>
      <xdr:colOff>177800</xdr:colOff>
      <xdr:row>97</xdr:row>
      <xdr:rowOff>125056</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6268700" y="16654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75856</xdr:rowOff>
    </xdr:from>
    <xdr:to>
      <xdr:col>81</xdr:col>
      <xdr:colOff>50800</xdr:colOff>
      <xdr:row>98</xdr:row>
      <xdr:rowOff>88567</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4592300" y="16877956"/>
          <a:ext cx="889000" cy="12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17357</xdr:rowOff>
    </xdr:from>
    <xdr:to>
      <xdr:col>81</xdr:col>
      <xdr:colOff>101600</xdr:colOff>
      <xdr:row>97</xdr:row>
      <xdr:rowOff>118957</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5430500" y="16648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135484</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5214111" y="16423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75856</xdr:rowOff>
    </xdr:from>
    <xdr:to>
      <xdr:col>76</xdr:col>
      <xdr:colOff>114300</xdr:colOff>
      <xdr:row>98</xdr:row>
      <xdr:rowOff>102118</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flipV="1">
          <a:off x="13703300" y="16877956"/>
          <a:ext cx="889000" cy="262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16069</xdr:rowOff>
    </xdr:from>
    <xdr:to>
      <xdr:col>76</xdr:col>
      <xdr:colOff>165100</xdr:colOff>
      <xdr:row>97</xdr:row>
      <xdr:rowOff>117669</xdr:rowOff>
    </xdr:to>
    <xdr:sp macro="" textlink="">
      <xdr:nvSpPr>
        <xdr:cNvPr id="692" name="フローチャート: 判断 691">
          <a:extLst>
            <a:ext uri="{FF2B5EF4-FFF2-40B4-BE49-F238E27FC236}">
              <a16:creationId xmlns:a16="http://schemas.microsoft.com/office/drawing/2014/main" id="{00000000-0008-0000-0600-0000B4020000}"/>
            </a:ext>
          </a:extLst>
        </xdr:cNvPr>
        <xdr:cNvSpPr/>
      </xdr:nvSpPr>
      <xdr:spPr>
        <a:xfrm>
          <a:off x="14541500" y="16646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134196</xdr:rowOff>
    </xdr:from>
    <xdr:ext cx="534377"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325111" y="16421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102118</xdr:rowOff>
    </xdr:from>
    <xdr:to>
      <xdr:col>71</xdr:col>
      <xdr:colOff>177800</xdr:colOff>
      <xdr:row>98</xdr:row>
      <xdr:rowOff>104267</xdr:rowOff>
    </xdr:to>
    <xdr:cxnSp macro="">
      <xdr:nvCxnSpPr>
        <xdr:cNvPr id="694" name="直線コネクタ 693">
          <a:extLst>
            <a:ext uri="{FF2B5EF4-FFF2-40B4-BE49-F238E27FC236}">
              <a16:creationId xmlns:a16="http://schemas.microsoft.com/office/drawing/2014/main" id="{00000000-0008-0000-0600-0000B6020000}"/>
            </a:ext>
          </a:extLst>
        </xdr:cNvPr>
        <xdr:cNvCxnSpPr/>
      </xdr:nvCxnSpPr>
      <xdr:spPr>
        <a:xfrm flipV="1">
          <a:off x="12814300" y="16904218"/>
          <a:ext cx="889000" cy="2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145473</xdr:rowOff>
    </xdr:from>
    <xdr:to>
      <xdr:col>72</xdr:col>
      <xdr:colOff>38100</xdr:colOff>
      <xdr:row>97</xdr:row>
      <xdr:rowOff>75623</xdr:rowOff>
    </xdr:to>
    <xdr:sp macro="" textlink="">
      <xdr:nvSpPr>
        <xdr:cNvPr id="695" name="フローチャート: 判断 694">
          <a:extLst>
            <a:ext uri="{FF2B5EF4-FFF2-40B4-BE49-F238E27FC236}">
              <a16:creationId xmlns:a16="http://schemas.microsoft.com/office/drawing/2014/main" id="{00000000-0008-0000-0600-0000B7020000}"/>
            </a:ext>
          </a:extLst>
        </xdr:cNvPr>
        <xdr:cNvSpPr/>
      </xdr:nvSpPr>
      <xdr:spPr>
        <a:xfrm>
          <a:off x="13652500" y="1660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92150</xdr:rowOff>
    </xdr:from>
    <xdr:ext cx="534377"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436111" y="16379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115646</xdr:rowOff>
    </xdr:from>
    <xdr:to>
      <xdr:col>67</xdr:col>
      <xdr:colOff>101600</xdr:colOff>
      <xdr:row>98</xdr:row>
      <xdr:rowOff>45796</xdr:rowOff>
    </xdr:to>
    <xdr:sp macro="" textlink="">
      <xdr:nvSpPr>
        <xdr:cNvPr id="697" name="フローチャート: 判断 696">
          <a:extLst>
            <a:ext uri="{FF2B5EF4-FFF2-40B4-BE49-F238E27FC236}">
              <a16:creationId xmlns:a16="http://schemas.microsoft.com/office/drawing/2014/main" id="{00000000-0008-0000-0600-0000B9020000}"/>
            </a:ext>
          </a:extLst>
        </xdr:cNvPr>
        <xdr:cNvSpPr/>
      </xdr:nvSpPr>
      <xdr:spPr>
        <a:xfrm>
          <a:off x="12763500" y="16746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62323</xdr:rowOff>
    </xdr:from>
    <xdr:ext cx="534377"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2547111" y="16521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30699</xdr:rowOff>
    </xdr:from>
    <xdr:to>
      <xdr:col>85</xdr:col>
      <xdr:colOff>177800</xdr:colOff>
      <xdr:row>98</xdr:row>
      <xdr:rowOff>132299</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6268700" y="16832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117076</xdr:rowOff>
    </xdr:from>
    <xdr:ext cx="469744" cy="259045"/>
    <xdr:sp macro="" textlink="">
      <xdr:nvSpPr>
        <xdr:cNvPr id="705" name="積立金該当値テキスト">
          <a:extLst>
            <a:ext uri="{FF2B5EF4-FFF2-40B4-BE49-F238E27FC236}">
              <a16:creationId xmlns:a16="http://schemas.microsoft.com/office/drawing/2014/main" id="{00000000-0008-0000-0600-0000C1020000}"/>
            </a:ext>
          </a:extLst>
        </xdr:cNvPr>
        <xdr:cNvSpPr txBox="1"/>
      </xdr:nvSpPr>
      <xdr:spPr>
        <a:xfrm>
          <a:off x="16370300" y="16747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37767</xdr:rowOff>
    </xdr:from>
    <xdr:to>
      <xdr:col>81</xdr:col>
      <xdr:colOff>101600</xdr:colOff>
      <xdr:row>98</xdr:row>
      <xdr:rowOff>139367</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5430500" y="16839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98</xdr:row>
      <xdr:rowOff>130494</xdr:rowOff>
    </xdr:from>
    <xdr:ext cx="469744"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5246428" y="16932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25056</xdr:rowOff>
    </xdr:from>
    <xdr:to>
      <xdr:col>76</xdr:col>
      <xdr:colOff>165100</xdr:colOff>
      <xdr:row>98</xdr:row>
      <xdr:rowOff>126656</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4541500" y="16827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98</xdr:row>
      <xdr:rowOff>117783</xdr:rowOff>
    </xdr:from>
    <xdr:ext cx="469744"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4357428" y="16919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51318</xdr:rowOff>
    </xdr:from>
    <xdr:to>
      <xdr:col>72</xdr:col>
      <xdr:colOff>38100</xdr:colOff>
      <xdr:row>98</xdr:row>
      <xdr:rowOff>152918</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3652500" y="16853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98</xdr:row>
      <xdr:rowOff>144045</xdr:rowOff>
    </xdr:from>
    <xdr:ext cx="469744"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3468428" y="16946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53467</xdr:rowOff>
    </xdr:from>
    <xdr:to>
      <xdr:col>67</xdr:col>
      <xdr:colOff>101600</xdr:colOff>
      <xdr:row>98</xdr:row>
      <xdr:rowOff>155067</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2763500" y="16855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146194</xdr:rowOff>
    </xdr:from>
    <xdr:ext cx="469744"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2579428" y="16948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30</xdr:row>
      <xdr:rowOff>111777</xdr:rowOff>
    </xdr:from>
    <xdr:ext cx="53129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756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投資及び出資金グラフ枠">
          <a:extLst>
            <a:ext uri="{FF2B5EF4-FFF2-40B4-BE49-F238E27FC236}">
              <a16:creationId xmlns:a16="http://schemas.microsoft.com/office/drawing/2014/main" id="{00000000-0008-0000-0600-0000D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128041</xdr:rowOff>
    </xdr:from>
    <xdr:to>
      <xdr:col>116</xdr:col>
      <xdr:colOff>62864</xdr:colOff>
      <xdr:row>38</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flipV="1">
          <a:off x="22159595" y="5271541"/>
          <a:ext cx="1269" cy="12689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29227</xdr:rowOff>
    </xdr:from>
    <xdr:ext cx="249299" cy="259045"/>
    <xdr:sp macro="" textlink="">
      <xdr:nvSpPr>
        <xdr:cNvPr id="734" name="投資及び出資金最小値テキスト">
          <a:extLst>
            <a:ext uri="{FF2B5EF4-FFF2-40B4-BE49-F238E27FC236}">
              <a16:creationId xmlns:a16="http://schemas.microsoft.com/office/drawing/2014/main" id="{00000000-0008-0000-0600-0000DE020000}"/>
            </a:ext>
          </a:extLst>
        </xdr:cNvPr>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74718</xdr:rowOff>
    </xdr:from>
    <xdr:ext cx="534377" cy="259045"/>
    <xdr:sp macro="" textlink="">
      <xdr:nvSpPr>
        <xdr:cNvPr id="736" name="投資及び出資金最大値テキスト">
          <a:extLst>
            <a:ext uri="{FF2B5EF4-FFF2-40B4-BE49-F238E27FC236}">
              <a16:creationId xmlns:a16="http://schemas.microsoft.com/office/drawing/2014/main" id="{00000000-0008-0000-0600-0000E0020000}"/>
            </a:ext>
          </a:extLst>
        </xdr:cNvPr>
        <xdr:cNvSpPr txBox="1"/>
      </xdr:nvSpPr>
      <xdr:spPr>
        <a:xfrm>
          <a:off x="22212300" y="5046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128041</xdr:rowOff>
    </xdr:from>
    <xdr:to>
      <xdr:col>116</xdr:col>
      <xdr:colOff>152400</xdr:colOff>
      <xdr:row>30</xdr:row>
      <xdr:rowOff>128041</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2072600" y="52715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73144</xdr:rowOff>
    </xdr:from>
    <xdr:ext cx="469744" cy="259045"/>
    <xdr:sp macro="" textlink="">
      <xdr:nvSpPr>
        <xdr:cNvPr id="739" name="投資及び出資金平均値テキスト">
          <a:extLst>
            <a:ext uri="{FF2B5EF4-FFF2-40B4-BE49-F238E27FC236}">
              <a16:creationId xmlns:a16="http://schemas.microsoft.com/office/drawing/2014/main" id="{00000000-0008-0000-0600-0000E3020000}"/>
            </a:ext>
          </a:extLst>
        </xdr:cNvPr>
        <xdr:cNvSpPr txBox="1"/>
      </xdr:nvSpPr>
      <xdr:spPr>
        <a:xfrm>
          <a:off x="22212300" y="607389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50267</xdr:rowOff>
    </xdr:from>
    <xdr:to>
      <xdr:col>116</xdr:col>
      <xdr:colOff>114300</xdr:colOff>
      <xdr:row>36</xdr:row>
      <xdr:rowOff>151867</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2110700" y="6222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16091</xdr:rowOff>
    </xdr:from>
    <xdr:to>
      <xdr:col>112</xdr:col>
      <xdr:colOff>38100</xdr:colOff>
      <xdr:row>36</xdr:row>
      <xdr:rowOff>117691</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21272500" y="618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134218</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088428" y="59635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41923</xdr:rowOff>
    </xdr:from>
    <xdr:to>
      <xdr:col>107</xdr:col>
      <xdr:colOff>101600</xdr:colOff>
      <xdr:row>36</xdr:row>
      <xdr:rowOff>143523</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0383500" y="6214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160050</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199428" y="5989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78664</xdr:rowOff>
    </xdr:from>
    <xdr:to>
      <xdr:col>102</xdr:col>
      <xdr:colOff>114300</xdr:colOff>
      <xdr:row>38</xdr:row>
      <xdr:rowOff>25400</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18656300" y="6422314"/>
          <a:ext cx="889000" cy="118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15691</xdr:rowOff>
    </xdr:from>
    <xdr:to>
      <xdr:col>102</xdr:col>
      <xdr:colOff>165100</xdr:colOff>
      <xdr:row>36</xdr:row>
      <xdr:rowOff>117291</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9494500" y="6187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133818</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10428" y="5963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87986</xdr:rowOff>
    </xdr:from>
    <xdr:to>
      <xdr:col>98</xdr:col>
      <xdr:colOff>38100</xdr:colOff>
      <xdr:row>37</xdr:row>
      <xdr:rowOff>18136</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18605500" y="6260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34663</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421428" y="6035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60977</xdr:rowOff>
    </xdr:from>
    <xdr:ext cx="249299" cy="259045"/>
    <xdr:sp macro="" textlink="">
      <xdr:nvSpPr>
        <xdr:cNvPr id="758" name="投資及び出資金該当値テキスト">
          <a:extLst>
            <a:ext uri="{FF2B5EF4-FFF2-40B4-BE49-F238E27FC236}">
              <a16:creationId xmlns:a16="http://schemas.microsoft.com/office/drawing/2014/main" id="{00000000-0008-0000-0600-0000F6020000}"/>
            </a:ext>
          </a:extLst>
        </xdr:cNvPr>
        <xdr:cNvSpPr txBox="1"/>
      </xdr:nvSpPr>
      <xdr:spPr>
        <a:xfrm>
          <a:off x="22212300" y="6404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27864</xdr:rowOff>
    </xdr:from>
    <xdr:to>
      <xdr:col>98</xdr:col>
      <xdr:colOff>38100</xdr:colOff>
      <xdr:row>37</xdr:row>
      <xdr:rowOff>129464</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18605500" y="637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120591</xdr:rowOff>
    </xdr:from>
    <xdr:ext cx="469744"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421428" y="6464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a:extLst>
            <a:ext uri="{FF2B5EF4-FFF2-40B4-BE49-F238E27FC236}">
              <a16:creationId xmlns:a16="http://schemas.microsoft.com/office/drawing/2014/main" id="{00000000-0008-0000-06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18542</xdr:rowOff>
    </xdr:from>
    <xdr:to>
      <xdr:col>116</xdr:col>
      <xdr:colOff>62864</xdr:colOff>
      <xdr:row>59</xdr:row>
      <xdr:rowOff>44450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2159595" y="9276842"/>
          <a:ext cx="1269" cy="8831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1" name="貸付金最小値テキスト">
          <a:extLst>
            <a:ext uri="{FF2B5EF4-FFF2-40B4-BE49-F238E27FC236}">
              <a16:creationId xmlns:a16="http://schemas.microsoft.com/office/drawing/2014/main" id="{00000000-0008-0000-0600-000017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52</xdr:row>
      <xdr:rowOff>136669</xdr:rowOff>
    </xdr:from>
    <xdr:ext cx="534377" cy="259045"/>
    <xdr:sp macro="" textlink="">
      <xdr:nvSpPr>
        <xdr:cNvPr id="793" name="貸付金最大値テキスト">
          <a:extLst>
            <a:ext uri="{FF2B5EF4-FFF2-40B4-BE49-F238E27FC236}">
              <a16:creationId xmlns:a16="http://schemas.microsoft.com/office/drawing/2014/main" id="{00000000-0008-0000-0600-000019030000}"/>
            </a:ext>
          </a:extLst>
        </xdr:cNvPr>
        <xdr:cNvSpPr txBox="1"/>
      </xdr:nvSpPr>
      <xdr:spPr>
        <a:xfrm>
          <a:off x="22212300" y="9052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18542</xdr:rowOff>
    </xdr:from>
    <xdr:to>
      <xdr:col>116</xdr:col>
      <xdr:colOff>152400</xdr:colOff>
      <xdr:row>54</xdr:row>
      <xdr:rowOff>18542</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2072600" y="9276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56147</xdr:rowOff>
    </xdr:from>
    <xdr:to>
      <xdr:col>116</xdr:col>
      <xdr:colOff>63500</xdr:colOff>
      <xdr:row>54</xdr:row>
      <xdr:rowOff>170942</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21323300" y="9314447"/>
          <a:ext cx="838200" cy="114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45496</xdr:rowOff>
    </xdr:from>
    <xdr:ext cx="469744" cy="259045"/>
    <xdr:sp macro="" textlink="">
      <xdr:nvSpPr>
        <xdr:cNvPr id="796" name="貸付金平均値テキスト">
          <a:extLst>
            <a:ext uri="{FF2B5EF4-FFF2-40B4-BE49-F238E27FC236}">
              <a16:creationId xmlns:a16="http://schemas.microsoft.com/office/drawing/2014/main" id="{00000000-0008-0000-0600-00001C030000}"/>
            </a:ext>
          </a:extLst>
        </xdr:cNvPr>
        <xdr:cNvSpPr txBox="1"/>
      </xdr:nvSpPr>
      <xdr:spPr>
        <a:xfrm>
          <a:off x="22212300" y="981814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67069</xdr:rowOff>
    </xdr:from>
    <xdr:to>
      <xdr:col>116</xdr:col>
      <xdr:colOff>114300</xdr:colOff>
      <xdr:row>57</xdr:row>
      <xdr:rowOff>168669</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2110700" y="9839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56147</xdr:rowOff>
    </xdr:from>
    <xdr:to>
      <xdr:col>111</xdr:col>
      <xdr:colOff>177800</xdr:colOff>
      <xdr:row>54</xdr:row>
      <xdr:rowOff>67920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flipV="1">
          <a:off x="20434300" y="9314447"/>
          <a:ext cx="889000" cy="11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67602</xdr:rowOff>
    </xdr:from>
    <xdr:to>
      <xdr:col>112</xdr:col>
      <xdr:colOff>38100</xdr:colOff>
      <xdr:row>57</xdr:row>
      <xdr:rowOff>169202</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21272500" y="9840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160329</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1088428" y="99329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52</xdr:row>
      <xdr:rowOff>56985</xdr:rowOff>
    </xdr:from>
    <xdr:to>
      <xdr:col>107</xdr:col>
      <xdr:colOff>50800</xdr:colOff>
      <xdr:row>54</xdr:row>
      <xdr:rowOff>67920</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19545300" y="8972385"/>
          <a:ext cx="889000" cy="353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82804</xdr:rowOff>
    </xdr:from>
    <xdr:to>
      <xdr:col>107</xdr:col>
      <xdr:colOff>101600</xdr:colOff>
      <xdr:row>58</xdr:row>
      <xdr:rowOff>12954</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0383500" y="9855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4081</xdr:rowOff>
    </xdr:from>
    <xdr:ext cx="469744"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199428" y="99481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51</xdr:row>
      <xdr:rowOff>113182</xdr:rowOff>
    </xdr:from>
    <xdr:to>
      <xdr:col>102</xdr:col>
      <xdr:colOff>114300</xdr:colOff>
      <xdr:row>52</xdr:row>
      <xdr:rowOff>56985</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18656300" y="8857132"/>
          <a:ext cx="889000" cy="115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66269</xdr:rowOff>
    </xdr:from>
    <xdr:to>
      <xdr:col>102</xdr:col>
      <xdr:colOff>165100</xdr:colOff>
      <xdr:row>57</xdr:row>
      <xdr:rowOff>167869</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9494500" y="9838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158996</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10428" y="9931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125171</xdr:rowOff>
    </xdr:from>
    <xdr:to>
      <xdr:col>98</xdr:col>
      <xdr:colOff>38100</xdr:colOff>
      <xdr:row>58</xdr:row>
      <xdr:rowOff>55321</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18605500" y="9897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46448</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8421428" y="99905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120142</xdr:rowOff>
    </xdr:from>
    <xdr:to>
      <xdr:col>116</xdr:col>
      <xdr:colOff>114300</xdr:colOff>
      <xdr:row>55</xdr:row>
      <xdr:rowOff>50292</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2110700" y="9378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143019</xdr:rowOff>
    </xdr:from>
    <xdr:ext cx="534377" cy="259045"/>
    <xdr:sp macro="" textlink="">
      <xdr:nvSpPr>
        <xdr:cNvPr id="815" name="貸付金該当値テキスト">
          <a:extLst>
            <a:ext uri="{FF2B5EF4-FFF2-40B4-BE49-F238E27FC236}">
              <a16:creationId xmlns:a16="http://schemas.microsoft.com/office/drawing/2014/main" id="{00000000-0008-0000-0600-00002F030000}"/>
            </a:ext>
          </a:extLst>
        </xdr:cNvPr>
        <xdr:cNvSpPr txBox="1"/>
      </xdr:nvSpPr>
      <xdr:spPr>
        <a:xfrm>
          <a:off x="22212300" y="9229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5347</xdr:rowOff>
    </xdr:from>
    <xdr:to>
      <xdr:col>112</xdr:col>
      <xdr:colOff>38100</xdr:colOff>
      <xdr:row>54</xdr:row>
      <xdr:rowOff>106947</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1272500" y="9263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52</xdr:row>
      <xdr:rowOff>123474</xdr:rowOff>
    </xdr:from>
    <xdr:ext cx="534377"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056111" y="9038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17120</xdr:rowOff>
    </xdr:from>
    <xdr:to>
      <xdr:col>107</xdr:col>
      <xdr:colOff>101600</xdr:colOff>
      <xdr:row>54</xdr:row>
      <xdr:rowOff>118720</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0383500" y="927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52</xdr:row>
      <xdr:rowOff>135247</xdr:rowOff>
    </xdr:from>
    <xdr:ext cx="534377"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0167111" y="9050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52</xdr:row>
      <xdr:rowOff>6185</xdr:rowOff>
    </xdr:from>
    <xdr:to>
      <xdr:col>102</xdr:col>
      <xdr:colOff>165100</xdr:colOff>
      <xdr:row>52</xdr:row>
      <xdr:rowOff>107785</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9494500" y="892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50</xdr:row>
      <xdr:rowOff>124312</xdr:rowOff>
    </xdr:from>
    <xdr:ext cx="534377"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278111" y="8696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51</xdr:row>
      <xdr:rowOff>62382</xdr:rowOff>
    </xdr:from>
    <xdr:to>
      <xdr:col>98</xdr:col>
      <xdr:colOff>38100</xdr:colOff>
      <xdr:row>51</xdr:row>
      <xdr:rowOff>163982</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8605500" y="8806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50</xdr:row>
      <xdr:rowOff>9059</xdr:rowOff>
    </xdr:from>
    <xdr:ext cx="534377"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389111" y="8581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48,706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7" name="繰出金グラフ枠">
          <a:extLst>
            <a:ext uri="{FF2B5EF4-FFF2-40B4-BE49-F238E27FC236}">
              <a16:creationId xmlns:a16="http://schemas.microsoft.com/office/drawing/2014/main" id="{00000000-0008-0000-0600-00004F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132804</xdr:rowOff>
    </xdr:from>
    <xdr:to>
      <xdr:col>116</xdr:col>
      <xdr:colOff>62864</xdr:colOff>
      <xdr:row>78</xdr:row>
      <xdr:rowOff>74244</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flipV="1">
          <a:off x="22159595" y="12134304"/>
          <a:ext cx="1269" cy="131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78071</xdr:rowOff>
    </xdr:from>
    <xdr:ext cx="534377" cy="259045"/>
    <xdr:sp macro="" textlink="">
      <xdr:nvSpPr>
        <xdr:cNvPr id="849" name="繰出金最小値テキスト">
          <a:extLst>
            <a:ext uri="{FF2B5EF4-FFF2-40B4-BE49-F238E27FC236}">
              <a16:creationId xmlns:a16="http://schemas.microsoft.com/office/drawing/2014/main" id="{00000000-0008-0000-0600-000051030000}"/>
            </a:ext>
          </a:extLst>
        </xdr:cNvPr>
        <xdr:cNvSpPr txBox="1"/>
      </xdr:nvSpPr>
      <xdr:spPr>
        <a:xfrm>
          <a:off x="22212300" y="1345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74244</xdr:rowOff>
    </xdr:from>
    <xdr:to>
      <xdr:col>116</xdr:col>
      <xdr:colOff>152400</xdr:colOff>
      <xdr:row>78</xdr:row>
      <xdr:rowOff>74244</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22072600" y="134473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79481</xdr:rowOff>
    </xdr:from>
    <xdr:ext cx="534377" cy="259045"/>
    <xdr:sp macro="" textlink="">
      <xdr:nvSpPr>
        <xdr:cNvPr id="851" name="繰出金最大値テキスト">
          <a:extLst>
            <a:ext uri="{FF2B5EF4-FFF2-40B4-BE49-F238E27FC236}">
              <a16:creationId xmlns:a16="http://schemas.microsoft.com/office/drawing/2014/main" id="{00000000-0008-0000-0600-000053030000}"/>
            </a:ext>
          </a:extLst>
        </xdr:cNvPr>
        <xdr:cNvSpPr txBox="1"/>
      </xdr:nvSpPr>
      <xdr:spPr>
        <a:xfrm>
          <a:off x="22212300" y="11909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132804</xdr:rowOff>
    </xdr:from>
    <xdr:to>
      <xdr:col>116</xdr:col>
      <xdr:colOff>152400</xdr:colOff>
      <xdr:row>70</xdr:row>
      <xdr:rowOff>132804</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2134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60033</xdr:rowOff>
    </xdr:from>
    <xdr:to>
      <xdr:col>116</xdr:col>
      <xdr:colOff>63500</xdr:colOff>
      <xdr:row>74</xdr:row>
      <xdr:rowOff>89065</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21323300" y="12747333"/>
          <a:ext cx="838200" cy="29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113581</xdr:rowOff>
    </xdr:from>
    <xdr:ext cx="534377" cy="259045"/>
    <xdr:sp macro="" textlink="">
      <xdr:nvSpPr>
        <xdr:cNvPr id="854" name="繰出金平均値テキスト">
          <a:extLst>
            <a:ext uri="{FF2B5EF4-FFF2-40B4-BE49-F238E27FC236}">
              <a16:creationId xmlns:a16="http://schemas.microsoft.com/office/drawing/2014/main" id="{00000000-0008-0000-0600-000056030000}"/>
            </a:ext>
          </a:extLst>
        </xdr:cNvPr>
        <xdr:cNvSpPr txBox="1"/>
      </xdr:nvSpPr>
      <xdr:spPr>
        <a:xfrm>
          <a:off x="22212300" y="128008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135154</xdr:rowOff>
    </xdr:from>
    <xdr:to>
      <xdr:col>116</xdr:col>
      <xdr:colOff>114300</xdr:colOff>
      <xdr:row>75</xdr:row>
      <xdr:rowOff>65304</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2110700" y="1282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89065</xdr:rowOff>
    </xdr:from>
    <xdr:to>
      <xdr:col>111</xdr:col>
      <xdr:colOff>177800</xdr:colOff>
      <xdr:row>74</xdr:row>
      <xdr:rowOff>161074</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flipV="1">
          <a:off x="20434300" y="12776365"/>
          <a:ext cx="889000" cy="72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161442</xdr:rowOff>
    </xdr:from>
    <xdr:to>
      <xdr:col>112</xdr:col>
      <xdr:colOff>38100</xdr:colOff>
      <xdr:row>75</xdr:row>
      <xdr:rowOff>91592</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1272500" y="12848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82719</xdr:rowOff>
    </xdr:from>
    <xdr:ext cx="534377"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056111" y="12941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161074</xdr:rowOff>
    </xdr:from>
    <xdr:to>
      <xdr:col>107</xdr:col>
      <xdr:colOff>50800</xdr:colOff>
      <xdr:row>75</xdr:row>
      <xdr:rowOff>38088</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19545300" y="12848374"/>
          <a:ext cx="889000" cy="48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59639</xdr:rowOff>
    </xdr:from>
    <xdr:to>
      <xdr:col>107</xdr:col>
      <xdr:colOff>101600</xdr:colOff>
      <xdr:row>75</xdr:row>
      <xdr:rowOff>161240</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20383500" y="1291838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152367</xdr:rowOff>
    </xdr:from>
    <xdr:ext cx="534377"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0167111" y="13011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38088</xdr:rowOff>
    </xdr:from>
    <xdr:to>
      <xdr:col>102</xdr:col>
      <xdr:colOff>114300</xdr:colOff>
      <xdr:row>75</xdr:row>
      <xdr:rowOff>75844</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18656300" y="12896838"/>
          <a:ext cx="889000" cy="37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86843</xdr:rowOff>
    </xdr:from>
    <xdr:to>
      <xdr:col>102</xdr:col>
      <xdr:colOff>165100</xdr:colOff>
      <xdr:row>76</xdr:row>
      <xdr:rowOff>16993</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19494500" y="12945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8120</xdr:rowOff>
    </xdr:from>
    <xdr:ext cx="534377"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9278111" y="13038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25197</xdr:rowOff>
    </xdr:from>
    <xdr:to>
      <xdr:col>98</xdr:col>
      <xdr:colOff>38100</xdr:colOff>
      <xdr:row>76</xdr:row>
      <xdr:rowOff>126797</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8605500" y="13055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117924</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8389111" y="13148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9233</xdr:rowOff>
    </xdr:from>
    <xdr:to>
      <xdr:col>116</xdr:col>
      <xdr:colOff>114300</xdr:colOff>
      <xdr:row>74</xdr:row>
      <xdr:rowOff>110833</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22110700" y="12696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32110</xdr:rowOff>
    </xdr:from>
    <xdr:ext cx="534377" cy="259045"/>
    <xdr:sp macro="" textlink="">
      <xdr:nvSpPr>
        <xdr:cNvPr id="873" name="繰出金該当値テキスト">
          <a:extLst>
            <a:ext uri="{FF2B5EF4-FFF2-40B4-BE49-F238E27FC236}">
              <a16:creationId xmlns:a16="http://schemas.microsoft.com/office/drawing/2014/main" id="{00000000-0008-0000-0600-000069030000}"/>
            </a:ext>
          </a:extLst>
        </xdr:cNvPr>
        <xdr:cNvSpPr txBox="1"/>
      </xdr:nvSpPr>
      <xdr:spPr>
        <a:xfrm>
          <a:off x="22212300" y="12547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38265</xdr:rowOff>
    </xdr:from>
    <xdr:to>
      <xdr:col>112</xdr:col>
      <xdr:colOff>38100</xdr:colOff>
      <xdr:row>74</xdr:row>
      <xdr:rowOff>139865</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1272500" y="12725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156392</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056111" y="12500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110274</xdr:rowOff>
    </xdr:from>
    <xdr:to>
      <xdr:col>107</xdr:col>
      <xdr:colOff>101600</xdr:colOff>
      <xdr:row>75</xdr:row>
      <xdr:rowOff>40424</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0383500" y="12797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56951</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0167111" y="12572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158738</xdr:rowOff>
    </xdr:from>
    <xdr:to>
      <xdr:col>102</xdr:col>
      <xdr:colOff>165100</xdr:colOff>
      <xdr:row>75</xdr:row>
      <xdr:rowOff>88888</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19494500" y="12846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105415</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9278111" y="12621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25044</xdr:rowOff>
    </xdr:from>
    <xdr:to>
      <xdr:col>98</xdr:col>
      <xdr:colOff>38100</xdr:colOff>
      <xdr:row>75</xdr:row>
      <xdr:rowOff>126644</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8605500" y="12883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143171</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389111" y="12659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6" name="前年度繰上充用金グラフ枠">
          <a:extLst>
            <a:ext uri="{FF2B5EF4-FFF2-40B4-BE49-F238E27FC236}">
              <a16:creationId xmlns:a16="http://schemas.microsoft.com/office/drawing/2014/main" id="{00000000-0008-0000-0600-000080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8" name="前年度繰上充用金最小値テキスト">
          <a:extLst>
            <a:ext uri="{FF2B5EF4-FFF2-40B4-BE49-F238E27FC236}">
              <a16:creationId xmlns:a16="http://schemas.microsoft.com/office/drawing/2014/main" id="{00000000-0008-0000-0600-000082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0" name="前年度繰上充用金最大値テキスト">
          <a:extLst>
            <a:ext uri="{FF2B5EF4-FFF2-40B4-BE49-F238E27FC236}">
              <a16:creationId xmlns:a16="http://schemas.microsoft.com/office/drawing/2014/main" id="{00000000-0008-0000-0600-000084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3" name="前年度繰上充用金平均値テキスト">
          <a:extLst>
            <a:ext uri="{FF2B5EF4-FFF2-40B4-BE49-F238E27FC236}">
              <a16:creationId xmlns:a16="http://schemas.microsoft.com/office/drawing/2014/main" id="{00000000-0008-0000-0600-000087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2" name="前年度繰上充用金該当値テキスト">
          <a:extLst>
            <a:ext uri="{FF2B5EF4-FFF2-40B4-BE49-F238E27FC236}">
              <a16:creationId xmlns:a16="http://schemas.microsoft.com/office/drawing/2014/main" id="{00000000-0008-0000-0600-00009A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1" name="正方形/長方形 930">
          <a:extLst>
            <a:ext uri="{FF2B5EF4-FFF2-40B4-BE49-F238E27FC236}">
              <a16:creationId xmlns:a16="http://schemas.microsoft.com/office/drawing/2014/main" id="{00000000-0008-0000-0600-0000A3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2" name="正方形/長方形 931">
          <a:extLst>
            <a:ext uri="{FF2B5EF4-FFF2-40B4-BE49-F238E27FC236}">
              <a16:creationId xmlns:a16="http://schemas.microsoft.com/office/drawing/2014/main" id="{00000000-0008-0000-0600-0000A4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維持補修費　～　人口１人当たり</a:t>
          </a:r>
          <a:r>
            <a:rPr kumimoji="1" lang="en-US" altLang="ja-JP" sz="1300">
              <a:latin typeface="ＭＳ Ｐゴシック" panose="020B0600070205080204" pitchFamily="50" charset="-128"/>
              <a:ea typeface="ＭＳ Ｐゴシック" panose="020B0600070205080204" pitchFamily="50" charset="-128"/>
            </a:rPr>
            <a:t>30,489</a:t>
          </a:r>
          <a:r>
            <a:rPr kumimoji="1" lang="ja-JP" altLang="en-US" sz="1300">
              <a:latin typeface="ＭＳ Ｐゴシック" panose="020B0600070205080204" pitchFamily="50" charset="-128"/>
              <a:ea typeface="ＭＳ Ｐゴシック" panose="020B0600070205080204" pitchFamily="50" charset="-128"/>
            </a:rPr>
            <a:t>円となっており、類似団体平均を</a:t>
          </a:r>
          <a:r>
            <a:rPr kumimoji="1" lang="en-US" altLang="ja-JP" sz="1300">
              <a:latin typeface="ＭＳ Ｐゴシック" panose="020B0600070205080204" pitchFamily="50" charset="-128"/>
              <a:ea typeface="ＭＳ Ｐゴシック" panose="020B0600070205080204" pitchFamily="50" charset="-128"/>
            </a:rPr>
            <a:t>20,688</a:t>
          </a:r>
          <a:r>
            <a:rPr kumimoji="1" lang="ja-JP" altLang="en-US" sz="1300">
              <a:latin typeface="ＭＳ Ｐゴシック" panose="020B0600070205080204" pitchFamily="50" charset="-128"/>
              <a:ea typeface="ＭＳ Ｐゴシック" panose="020B0600070205080204" pitchFamily="50" charset="-128"/>
            </a:rPr>
            <a:t>円上回っている。豪雪地帯であることから、除排雪経費の占める割合が大きい。前年度比で</a:t>
          </a:r>
          <a:r>
            <a:rPr kumimoji="1" lang="en-US" altLang="ja-JP" sz="1300">
              <a:latin typeface="ＭＳ Ｐゴシック" panose="020B0600070205080204" pitchFamily="50" charset="-128"/>
              <a:ea typeface="ＭＳ Ｐゴシック" panose="020B0600070205080204" pitchFamily="50" charset="-128"/>
            </a:rPr>
            <a:t>3,712</a:t>
          </a:r>
          <a:r>
            <a:rPr kumimoji="1" lang="ja-JP" altLang="en-US" sz="1300">
              <a:latin typeface="ＭＳ Ｐゴシック" panose="020B0600070205080204" pitchFamily="50" charset="-128"/>
              <a:ea typeface="ＭＳ Ｐゴシック" panose="020B0600070205080204" pitchFamily="50" charset="-128"/>
            </a:rPr>
            <a:t>円増加した主な要因は、昨年よりも除排雪事業の事業費が増加したことによる。</a:t>
          </a:r>
        </a:p>
        <a:p>
          <a:r>
            <a:rPr kumimoji="1" lang="ja-JP" altLang="en-US" sz="1300">
              <a:latin typeface="ＭＳ Ｐゴシック" panose="020B0600070205080204" pitchFamily="50" charset="-128"/>
              <a:ea typeface="ＭＳ Ｐゴシック" panose="020B0600070205080204" pitchFamily="50" charset="-128"/>
            </a:rPr>
            <a:t>扶助費　　　　～　人口１人当たり</a:t>
          </a:r>
          <a:r>
            <a:rPr kumimoji="1" lang="en-US" altLang="ja-JP" sz="1300">
              <a:latin typeface="ＭＳ Ｐゴシック" panose="020B0600070205080204" pitchFamily="50" charset="-128"/>
              <a:ea typeface="ＭＳ Ｐゴシック" panose="020B0600070205080204" pitchFamily="50" charset="-128"/>
            </a:rPr>
            <a:t>159,844</a:t>
          </a:r>
          <a:r>
            <a:rPr kumimoji="1" lang="ja-JP" altLang="en-US" sz="1300">
              <a:latin typeface="ＭＳ Ｐゴシック" panose="020B0600070205080204" pitchFamily="50" charset="-128"/>
              <a:ea typeface="ＭＳ Ｐゴシック" panose="020B0600070205080204" pitchFamily="50" charset="-128"/>
            </a:rPr>
            <a:t>円となっており、類似団体平均を</a:t>
          </a:r>
          <a:r>
            <a:rPr kumimoji="1" lang="en-US" altLang="ja-JP" sz="1300">
              <a:latin typeface="ＭＳ Ｐゴシック" panose="020B0600070205080204" pitchFamily="50" charset="-128"/>
              <a:ea typeface="ＭＳ Ｐゴシック" panose="020B0600070205080204" pitchFamily="50" charset="-128"/>
            </a:rPr>
            <a:t>31,984</a:t>
          </a:r>
          <a:r>
            <a:rPr kumimoji="1" lang="ja-JP" altLang="en-US" sz="1300">
              <a:latin typeface="ＭＳ Ｐゴシック" panose="020B0600070205080204" pitchFamily="50" charset="-128"/>
              <a:ea typeface="ＭＳ Ｐゴシック" panose="020B0600070205080204" pitchFamily="50" charset="-128"/>
            </a:rPr>
            <a:t>円上回っている。前年度比で</a:t>
          </a:r>
          <a:r>
            <a:rPr kumimoji="1" lang="en-US" altLang="ja-JP" sz="1300">
              <a:latin typeface="ＭＳ Ｐゴシック" panose="020B0600070205080204" pitchFamily="50" charset="-128"/>
              <a:ea typeface="ＭＳ Ｐゴシック" panose="020B0600070205080204" pitchFamily="50" charset="-128"/>
            </a:rPr>
            <a:t>3,854</a:t>
          </a:r>
          <a:r>
            <a:rPr kumimoji="1" lang="ja-JP" altLang="en-US" sz="1300">
              <a:latin typeface="ＭＳ Ｐゴシック" panose="020B0600070205080204" pitchFamily="50" charset="-128"/>
              <a:ea typeface="ＭＳ Ｐゴシック" panose="020B0600070205080204" pitchFamily="50" charset="-128"/>
            </a:rPr>
            <a:t>円増加した主な要因は、主な要因としては、障害者福祉関連事業費が増加したことによる。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北海道岩見沢市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74,204
73,843
481.02
49,256,521
48,993,967
262,554
25,193,281
58,158,007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10.8
80.1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101981</xdr:rowOff>
    </xdr:from>
    <xdr:to>
      <xdr:col>24</xdr:col>
      <xdr:colOff>62865</xdr:colOff>
      <xdr:row>38</xdr:row>
      <xdr:rowOff>59690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16931"/>
          <a:ext cx="1270" cy="1157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63517</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578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59690</xdr:rowOff>
    </xdr:from>
    <xdr:to>
      <xdr:col>24</xdr:col>
      <xdr:colOff>152400</xdr:colOff>
      <xdr:row>38</xdr:row>
      <xdr:rowOff>59690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574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48658</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92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5,449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101981</xdr:rowOff>
    </xdr:from>
    <xdr:to>
      <xdr:col>24</xdr:col>
      <xdr:colOff>152400</xdr:colOff>
      <xdr:row>31</xdr:row>
      <xdr:rowOff>101981</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169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162179</xdr:rowOff>
    </xdr:from>
    <xdr:to>
      <xdr:col>24</xdr:col>
      <xdr:colOff>63500</xdr:colOff>
      <xdr:row>35</xdr:row>
      <xdr:rowOff>167132</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162929"/>
          <a:ext cx="838200" cy="4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109491</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9387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86614</xdr:rowOff>
    </xdr:from>
    <xdr:to>
      <xdr:col>24</xdr:col>
      <xdr:colOff>114300</xdr:colOff>
      <xdr:row>36</xdr:row>
      <xdr:rowOff>16764</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87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167132</xdr:rowOff>
    </xdr:from>
    <xdr:to>
      <xdr:col>19</xdr:col>
      <xdr:colOff>177800</xdr:colOff>
      <xdr:row>36</xdr:row>
      <xdr:rowOff>45212</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167882"/>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116713</xdr:rowOff>
    </xdr:from>
    <xdr:to>
      <xdr:col>20</xdr:col>
      <xdr:colOff>38100</xdr:colOff>
      <xdr:row>36</xdr:row>
      <xdr:rowOff>46863</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1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37990</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210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45212</xdr:rowOff>
    </xdr:from>
    <xdr:to>
      <xdr:col>15</xdr:col>
      <xdr:colOff>50800</xdr:colOff>
      <xdr:row>36</xdr:row>
      <xdr:rowOff>104648</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21741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148336</xdr:rowOff>
    </xdr:from>
    <xdr:to>
      <xdr:col>15</xdr:col>
      <xdr:colOff>101600</xdr:colOff>
      <xdr:row>36</xdr:row>
      <xdr:rowOff>78486</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4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95013</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924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104648</xdr:rowOff>
    </xdr:from>
    <xdr:to>
      <xdr:col>10</xdr:col>
      <xdr:colOff>114300</xdr:colOff>
      <xdr:row>36</xdr:row>
      <xdr:rowOff>128651</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276848"/>
          <a:ext cx="889000" cy="24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168148</xdr:rowOff>
    </xdr:from>
    <xdr:to>
      <xdr:col>10</xdr:col>
      <xdr:colOff>165100</xdr:colOff>
      <xdr:row>36</xdr:row>
      <xdr:rowOff>98298</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6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114825</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944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151765</xdr:rowOff>
    </xdr:from>
    <xdr:to>
      <xdr:col>6</xdr:col>
      <xdr:colOff>38100</xdr:colOff>
      <xdr:row>36</xdr:row>
      <xdr:rowOff>81915</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152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98442</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927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111379</xdr:rowOff>
    </xdr:from>
    <xdr:to>
      <xdr:col>24</xdr:col>
      <xdr:colOff>114300</xdr:colOff>
      <xdr:row>36</xdr:row>
      <xdr:rowOff>41529</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112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89806</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090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116332</xdr:rowOff>
    </xdr:from>
    <xdr:to>
      <xdr:col>20</xdr:col>
      <xdr:colOff>38100</xdr:colOff>
      <xdr:row>36</xdr:row>
      <xdr:rowOff>46482</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117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63009</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892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165862</xdr:rowOff>
    </xdr:from>
    <xdr:to>
      <xdr:col>15</xdr:col>
      <xdr:colOff>101600</xdr:colOff>
      <xdr:row>36</xdr:row>
      <xdr:rowOff>96012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166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87139</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259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53848</xdr:rowOff>
    </xdr:from>
    <xdr:to>
      <xdr:col>10</xdr:col>
      <xdr:colOff>165100</xdr:colOff>
      <xdr:row>36</xdr:row>
      <xdr:rowOff>155448</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226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146575</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318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77851</xdr:rowOff>
    </xdr:from>
    <xdr:to>
      <xdr:col>6</xdr:col>
      <xdr:colOff>38100</xdr:colOff>
      <xdr:row>37</xdr:row>
      <xdr:rowOff>8001</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250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170578</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3427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109,706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6728</xdr:rowOff>
    </xdr:from>
    <xdr:to>
      <xdr:col>24</xdr:col>
      <xdr:colOff>62865</xdr:colOff>
      <xdr:row>57</xdr:row>
      <xdr:rowOff>140724</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750678"/>
          <a:ext cx="1270" cy="1162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144551</xdr:rowOff>
    </xdr:from>
    <xdr:ext cx="534377" cy="25904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9917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140724</xdr:rowOff>
    </xdr:from>
    <xdr:to>
      <xdr:col>24</xdr:col>
      <xdr:colOff>152400</xdr:colOff>
      <xdr:row>57</xdr:row>
      <xdr:rowOff>140724</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9913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124855</xdr:rowOff>
    </xdr:from>
    <xdr:ext cx="599010" cy="259045"/>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525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291,584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6728</xdr:rowOff>
    </xdr:from>
    <xdr:to>
      <xdr:col>24</xdr:col>
      <xdr:colOff>152400</xdr:colOff>
      <xdr:row>51</xdr:row>
      <xdr:rowOff>6728</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7506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155492</xdr:rowOff>
    </xdr:from>
    <xdr:to>
      <xdr:col>24</xdr:col>
      <xdr:colOff>63500</xdr:colOff>
      <xdr:row>57</xdr:row>
      <xdr:rowOff>17298</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3797300" y="9756692"/>
          <a:ext cx="838200" cy="33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5254</xdr:rowOff>
    </xdr:from>
    <xdr:ext cx="534377" cy="25904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4350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153827</xdr:rowOff>
    </xdr:from>
    <xdr:to>
      <xdr:col>24</xdr:col>
      <xdr:colOff>114300</xdr:colOff>
      <xdr:row>56</xdr:row>
      <xdr:rowOff>83977</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583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155492</xdr:rowOff>
    </xdr:from>
    <xdr:to>
      <xdr:col>19</xdr:col>
      <xdr:colOff>177800</xdr:colOff>
      <xdr:row>57</xdr:row>
      <xdr:rowOff>11433</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2908300" y="9756692"/>
          <a:ext cx="889000" cy="27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139919</xdr:rowOff>
    </xdr:from>
    <xdr:to>
      <xdr:col>20</xdr:col>
      <xdr:colOff>38100</xdr:colOff>
      <xdr:row>56</xdr:row>
      <xdr:rowOff>70069</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56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86596</xdr:rowOff>
    </xdr:from>
    <xdr:ext cx="599010" cy="25904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497795" y="9344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76433</xdr:rowOff>
    </xdr:from>
    <xdr:to>
      <xdr:col>15</xdr:col>
      <xdr:colOff>50800</xdr:colOff>
      <xdr:row>57</xdr:row>
      <xdr:rowOff>11433</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019300" y="9506183"/>
          <a:ext cx="889000" cy="277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6622</xdr:rowOff>
    </xdr:from>
    <xdr:to>
      <xdr:col>15</xdr:col>
      <xdr:colOff>101600</xdr:colOff>
      <xdr:row>56</xdr:row>
      <xdr:rowOff>108222</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60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124749</xdr:rowOff>
    </xdr:from>
    <xdr:ext cx="534377"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41111" y="9383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134122</xdr:rowOff>
    </xdr:from>
    <xdr:to>
      <xdr:col>10</xdr:col>
      <xdr:colOff>114300</xdr:colOff>
      <xdr:row>55</xdr:row>
      <xdr:rowOff>76433</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1130300" y="9220972"/>
          <a:ext cx="889000" cy="285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2210</xdr:rowOff>
    </xdr:from>
    <xdr:to>
      <xdr:col>10</xdr:col>
      <xdr:colOff>165100</xdr:colOff>
      <xdr:row>56</xdr:row>
      <xdr:rowOff>103810</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603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94937</xdr:rowOff>
    </xdr:from>
    <xdr:ext cx="534377"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52111" y="9696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147010</xdr:rowOff>
    </xdr:from>
    <xdr:to>
      <xdr:col>6</xdr:col>
      <xdr:colOff>38100</xdr:colOff>
      <xdr:row>54</xdr:row>
      <xdr:rowOff>77160</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9233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68287</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30795" y="9326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137948</xdr:rowOff>
    </xdr:from>
    <xdr:to>
      <xdr:col>24</xdr:col>
      <xdr:colOff>114300</xdr:colOff>
      <xdr:row>57</xdr:row>
      <xdr:rowOff>68098</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73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52875</xdr:rowOff>
    </xdr:from>
    <xdr:ext cx="534377" cy="259045"/>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654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104692</xdr:rowOff>
    </xdr:from>
    <xdr:to>
      <xdr:col>20</xdr:col>
      <xdr:colOff>38100</xdr:colOff>
      <xdr:row>57</xdr:row>
      <xdr:rowOff>34842</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705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25969</xdr:rowOff>
    </xdr:from>
    <xdr:ext cx="534377"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530111" y="9798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132083</xdr:rowOff>
    </xdr:from>
    <xdr:to>
      <xdr:col>15</xdr:col>
      <xdr:colOff>101600</xdr:colOff>
      <xdr:row>57</xdr:row>
      <xdr:rowOff>62233</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733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53360</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41111" y="9826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25633</xdr:rowOff>
    </xdr:from>
    <xdr:to>
      <xdr:col>10</xdr:col>
      <xdr:colOff>165100</xdr:colOff>
      <xdr:row>55</xdr:row>
      <xdr:rowOff>127233</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455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53</xdr:row>
      <xdr:rowOff>143760</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19795" y="92306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83322</xdr:rowOff>
    </xdr:from>
    <xdr:to>
      <xdr:col>6</xdr:col>
      <xdr:colOff>38100</xdr:colOff>
      <xdr:row>54</xdr:row>
      <xdr:rowOff>13472</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9170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29999</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30795" y="8945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258,203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31061</xdr:rowOff>
    </xdr:from>
    <xdr:to>
      <xdr:col>24</xdr:col>
      <xdr:colOff>62865</xdr:colOff>
      <xdr:row>78</xdr:row>
      <xdr:rowOff>45070</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032561"/>
          <a:ext cx="1270" cy="13856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48897</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421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170,693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45070</xdr:rowOff>
    </xdr:from>
    <xdr:to>
      <xdr:col>24</xdr:col>
      <xdr:colOff>152400</xdr:colOff>
      <xdr:row>78</xdr:row>
      <xdr:rowOff>45070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418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149188</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18077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297,980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31061</xdr:rowOff>
    </xdr:from>
    <xdr:to>
      <xdr:col>24</xdr:col>
      <xdr:colOff>152400</xdr:colOff>
      <xdr:row>70</xdr:row>
      <xdr:rowOff>31061</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032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109841</xdr:rowOff>
    </xdr:from>
    <xdr:to>
      <xdr:col>24</xdr:col>
      <xdr:colOff>63500</xdr:colOff>
      <xdr:row>74</xdr:row>
      <xdr:rowOff>141126</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2797141"/>
          <a:ext cx="838200" cy="31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18886</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8776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213,700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40459</xdr:rowOff>
    </xdr:from>
    <xdr:to>
      <xdr:col>24</xdr:col>
      <xdr:colOff>114300</xdr:colOff>
      <xdr:row>75</xdr:row>
      <xdr:rowOff>142059</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2899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141126</xdr:rowOff>
    </xdr:from>
    <xdr:to>
      <xdr:col>19</xdr:col>
      <xdr:colOff>177800</xdr:colOff>
      <xdr:row>75</xdr:row>
      <xdr:rowOff>157465</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2828426"/>
          <a:ext cx="889000" cy="187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145985</xdr:rowOff>
    </xdr:from>
    <xdr:to>
      <xdr:col>20</xdr:col>
      <xdr:colOff>38100</xdr:colOff>
      <xdr:row>76</xdr:row>
      <xdr:rowOff>76135</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3004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67262</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3097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9050</xdr:rowOff>
    </xdr:from>
    <xdr:to>
      <xdr:col>15</xdr:col>
      <xdr:colOff>50800</xdr:colOff>
      <xdr:row>75</xdr:row>
      <xdr:rowOff>157465</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2019300" y="12867800"/>
          <a:ext cx="889000" cy="148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116343</xdr:rowOff>
    </xdr:from>
    <xdr:to>
      <xdr:col>15</xdr:col>
      <xdr:colOff>101600</xdr:colOff>
      <xdr:row>77</xdr:row>
      <xdr:rowOff>46493</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3146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37620</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3239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9050</xdr:rowOff>
    </xdr:from>
    <xdr:to>
      <xdr:col>10</xdr:col>
      <xdr:colOff>114300</xdr:colOff>
      <xdr:row>77</xdr:row>
      <xdr:rowOff>19740</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2867800"/>
          <a:ext cx="889000" cy="353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167931</xdr:rowOff>
    </xdr:from>
    <xdr:to>
      <xdr:col>10</xdr:col>
      <xdr:colOff>165100</xdr:colOff>
      <xdr:row>76</xdr:row>
      <xdr:rowOff>98081</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3026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89208</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3119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112402</xdr:rowOff>
    </xdr:from>
    <xdr:to>
      <xdr:col>6</xdr:col>
      <xdr:colOff>38100</xdr:colOff>
      <xdr:row>78</xdr:row>
      <xdr:rowOff>42552</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314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33679</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4067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59041</xdr:rowOff>
    </xdr:from>
    <xdr:to>
      <xdr:col>24</xdr:col>
      <xdr:colOff>114300</xdr:colOff>
      <xdr:row>74</xdr:row>
      <xdr:rowOff>160641</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2746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81918</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5977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90326</xdr:rowOff>
    </xdr:from>
    <xdr:to>
      <xdr:col>20</xdr:col>
      <xdr:colOff>38100</xdr:colOff>
      <xdr:row>75</xdr:row>
      <xdr:rowOff>20476</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2777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37003</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2552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106666</xdr:rowOff>
    </xdr:from>
    <xdr:to>
      <xdr:col>15</xdr:col>
      <xdr:colOff>101600</xdr:colOff>
      <xdr:row>76</xdr:row>
      <xdr:rowOff>36816</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2965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53343</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27406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74</xdr:row>
      <xdr:rowOff>129700</xdr:rowOff>
    </xdr:from>
    <xdr:to>
      <xdr:col>10</xdr:col>
      <xdr:colOff>165100</xdr:colOff>
      <xdr:row>75</xdr:row>
      <xdr:rowOff>59850</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281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76377</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25922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140390</xdr:rowOff>
    </xdr:from>
    <xdr:to>
      <xdr:col>6</xdr:col>
      <xdr:colOff>38100</xdr:colOff>
      <xdr:row>77</xdr:row>
      <xdr:rowOff>70540</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170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87066</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2945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a:extLst>
            <a:ext uri="{FF2B5EF4-FFF2-40B4-BE49-F238E27FC236}">
              <a16:creationId xmlns:a16="http://schemas.microsoft.com/office/drawing/2014/main" id="{00000000-0008-0000-07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133852</xdr:rowOff>
    </xdr:from>
    <xdr:to>
      <xdr:col>24</xdr:col>
      <xdr:colOff>62865</xdr:colOff>
      <xdr:row>98</xdr:row>
      <xdr:rowOff>82855</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flipV="1">
          <a:off x="4633595" y="15392902"/>
          <a:ext cx="1270" cy="14920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86682</xdr:rowOff>
    </xdr:from>
    <xdr:ext cx="534377" cy="259045"/>
    <xdr:sp macro="" textlink="">
      <xdr:nvSpPr>
        <xdr:cNvPr id="230" name="衛生費最小値テキスト">
          <a:extLst>
            <a:ext uri="{FF2B5EF4-FFF2-40B4-BE49-F238E27FC236}">
              <a16:creationId xmlns:a16="http://schemas.microsoft.com/office/drawing/2014/main" id="{00000000-0008-0000-0700-0000E6000000}"/>
            </a:ext>
          </a:extLst>
        </xdr:cNvPr>
        <xdr:cNvSpPr txBox="1"/>
      </xdr:nvSpPr>
      <xdr:spPr>
        <a:xfrm>
          <a:off x="4686300" y="16888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82855</xdr:rowOff>
    </xdr:from>
    <xdr:to>
      <xdr:col>24</xdr:col>
      <xdr:colOff>152400</xdr:colOff>
      <xdr:row>98</xdr:row>
      <xdr:rowOff>82855</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6884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80529</xdr:rowOff>
    </xdr:from>
    <xdr:ext cx="599010" cy="259045"/>
    <xdr:sp macro="" textlink="">
      <xdr:nvSpPr>
        <xdr:cNvPr id="232" name="衛生費最大値テキスト">
          <a:extLst>
            <a:ext uri="{FF2B5EF4-FFF2-40B4-BE49-F238E27FC236}">
              <a16:creationId xmlns:a16="http://schemas.microsoft.com/office/drawing/2014/main" id="{00000000-0008-0000-0700-0000E8000000}"/>
            </a:ext>
          </a:extLst>
        </xdr:cNvPr>
        <xdr:cNvSpPr txBox="1"/>
      </xdr:nvSpPr>
      <xdr:spPr>
        <a:xfrm>
          <a:off x="4686300" y="151681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105,307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133852</xdr:rowOff>
    </xdr:from>
    <xdr:to>
      <xdr:col>24</xdr:col>
      <xdr:colOff>152400</xdr:colOff>
      <xdr:row>89</xdr:row>
      <xdr:rowOff>133852</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5392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59671</xdr:rowOff>
    </xdr:from>
    <xdr:to>
      <xdr:col>24</xdr:col>
      <xdr:colOff>63500</xdr:colOff>
      <xdr:row>95</xdr:row>
      <xdr:rowOff>114936</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3797300" y="16347421"/>
          <a:ext cx="838200" cy="55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35513</xdr:rowOff>
    </xdr:from>
    <xdr:ext cx="534377" cy="259045"/>
    <xdr:sp macro="" textlink="">
      <xdr:nvSpPr>
        <xdr:cNvPr id="235" name="衛生費平均値テキスト">
          <a:extLst>
            <a:ext uri="{FF2B5EF4-FFF2-40B4-BE49-F238E27FC236}">
              <a16:creationId xmlns:a16="http://schemas.microsoft.com/office/drawing/2014/main" id="{00000000-0008-0000-0700-0000EB000000}"/>
            </a:ext>
          </a:extLst>
        </xdr:cNvPr>
        <xdr:cNvSpPr txBox="1"/>
      </xdr:nvSpPr>
      <xdr:spPr>
        <a:xfrm>
          <a:off x="4686300" y="163232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57086</xdr:rowOff>
    </xdr:from>
    <xdr:to>
      <xdr:col>24</xdr:col>
      <xdr:colOff>114300</xdr:colOff>
      <xdr:row>95</xdr:row>
      <xdr:rowOff>158686</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4584700" y="16344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167456</xdr:rowOff>
    </xdr:from>
    <xdr:to>
      <xdr:col>19</xdr:col>
      <xdr:colOff>177800</xdr:colOff>
      <xdr:row>95</xdr:row>
      <xdr:rowOff>114936</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2908300" y="16283756"/>
          <a:ext cx="889000" cy="118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70231</xdr:rowOff>
    </xdr:from>
    <xdr:to>
      <xdr:col>20</xdr:col>
      <xdr:colOff>38100</xdr:colOff>
      <xdr:row>96</xdr:row>
      <xdr:rowOff>381</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3746500" y="16357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162958</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3530111" y="16450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167456</xdr:rowOff>
    </xdr:from>
    <xdr:to>
      <xdr:col>15</xdr:col>
      <xdr:colOff>50800</xdr:colOff>
      <xdr:row>95</xdr:row>
      <xdr:rowOff>87637</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2019300" y="16283756"/>
          <a:ext cx="889000" cy="91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60534</xdr:rowOff>
    </xdr:from>
    <xdr:to>
      <xdr:col>15</xdr:col>
      <xdr:colOff>101600</xdr:colOff>
      <xdr:row>95</xdr:row>
      <xdr:rowOff>162134</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2857500" y="1634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153261</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2641111" y="1644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87637</xdr:rowOff>
    </xdr:from>
    <xdr:to>
      <xdr:col>10</xdr:col>
      <xdr:colOff>114300</xdr:colOff>
      <xdr:row>96</xdr:row>
      <xdr:rowOff>92170</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1130300" y="16375387"/>
          <a:ext cx="889000" cy="175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56038</xdr:rowOff>
    </xdr:from>
    <xdr:to>
      <xdr:col>10</xdr:col>
      <xdr:colOff>165100</xdr:colOff>
      <xdr:row>95</xdr:row>
      <xdr:rowOff>157638</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968500" y="16343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148765</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1752111" y="16436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10471</xdr:rowOff>
    </xdr:from>
    <xdr:to>
      <xdr:col>6</xdr:col>
      <xdr:colOff>38100</xdr:colOff>
      <xdr:row>96</xdr:row>
      <xdr:rowOff>112071</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079500" y="16469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128598</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863111" y="16244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8871</xdr:rowOff>
    </xdr:from>
    <xdr:to>
      <xdr:col>24</xdr:col>
      <xdr:colOff>114300</xdr:colOff>
      <xdr:row>95</xdr:row>
      <xdr:rowOff>110471</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4584700" y="16296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31748</xdr:rowOff>
    </xdr:from>
    <xdr:ext cx="534377" cy="259045"/>
    <xdr:sp macro="" textlink="">
      <xdr:nvSpPr>
        <xdr:cNvPr id="254" name="衛生費該当値テキスト">
          <a:extLst>
            <a:ext uri="{FF2B5EF4-FFF2-40B4-BE49-F238E27FC236}">
              <a16:creationId xmlns:a16="http://schemas.microsoft.com/office/drawing/2014/main" id="{00000000-0008-0000-0700-0000FE000000}"/>
            </a:ext>
          </a:extLst>
        </xdr:cNvPr>
        <xdr:cNvSpPr txBox="1"/>
      </xdr:nvSpPr>
      <xdr:spPr>
        <a:xfrm>
          <a:off x="4686300" y="161480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64136</xdr:rowOff>
    </xdr:from>
    <xdr:to>
      <xdr:col>20</xdr:col>
      <xdr:colOff>38100</xdr:colOff>
      <xdr:row>95</xdr:row>
      <xdr:rowOff>165736</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3746500" y="16351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10813</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3530111" y="16127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116656</xdr:rowOff>
    </xdr:from>
    <xdr:to>
      <xdr:col>15</xdr:col>
      <xdr:colOff>101600</xdr:colOff>
      <xdr:row>95</xdr:row>
      <xdr:rowOff>46806</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2857500" y="16232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63333</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2641111" y="16008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36837</xdr:rowOff>
    </xdr:from>
    <xdr:to>
      <xdr:col>10</xdr:col>
      <xdr:colOff>165100</xdr:colOff>
      <xdr:row>95</xdr:row>
      <xdr:rowOff>138437</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968500" y="16324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154964</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1752111" y="16099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41370</xdr:rowOff>
    </xdr:from>
    <xdr:to>
      <xdr:col>6</xdr:col>
      <xdr:colOff>38100</xdr:colOff>
      <xdr:row>96</xdr:row>
      <xdr:rowOff>142970</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079500" y="16500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134097</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863111" y="16593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7" name="労働費グラフ枠">
          <a:extLst>
            <a:ext uri="{FF2B5EF4-FFF2-40B4-BE49-F238E27FC236}">
              <a16:creationId xmlns:a16="http://schemas.microsoft.com/office/drawing/2014/main" id="{00000000-0008-0000-0700-00001F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57404</xdr:rowOff>
    </xdr:from>
    <xdr:to>
      <xdr:col>54</xdr:col>
      <xdr:colOff>189865</xdr:colOff>
      <xdr:row>39</xdr:row>
      <xdr:rowOff>98878</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10475595" y="5372354"/>
          <a:ext cx="1270" cy="14130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89" name="労働費最小値テキスト">
          <a:extLst>
            <a:ext uri="{FF2B5EF4-FFF2-40B4-BE49-F238E27FC236}">
              <a16:creationId xmlns:a16="http://schemas.microsoft.com/office/drawing/2014/main" id="{00000000-0008-0000-0700-000021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4081</xdr:rowOff>
    </xdr:from>
    <xdr:ext cx="469744" cy="259045"/>
    <xdr:sp macro="" textlink="">
      <xdr:nvSpPr>
        <xdr:cNvPr id="291" name="労働費最大値テキスト">
          <a:extLst>
            <a:ext uri="{FF2B5EF4-FFF2-40B4-BE49-F238E27FC236}">
              <a16:creationId xmlns:a16="http://schemas.microsoft.com/office/drawing/2014/main" id="{00000000-0008-0000-0700-000023010000}"/>
            </a:ext>
          </a:extLst>
        </xdr:cNvPr>
        <xdr:cNvSpPr txBox="1"/>
      </xdr:nvSpPr>
      <xdr:spPr>
        <a:xfrm>
          <a:off x="10528300" y="5147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4,327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57404</xdr:rowOff>
    </xdr:from>
    <xdr:to>
      <xdr:col>55</xdr:col>
      <xdr:colOff>88900</xdr:colOff>
      <xdr:row>31</xdr:row>
      <xdr:rowOff>57404</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10388600" y="5372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142639</xdr:rowOff>
    </xdr:from>
    <xdr:to>
      <xdr:col>55</xdr:col>
      <xdr:colOff>0</xdr:colOff>
      <xdr:row>38</xdr:row>
      <xdr:rowOff>145905</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flipV="1">
          <a:off x="9639300" y="6657739"/>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28175</xdr:rowOff>
    </xdr:from>
    <xdr:ext cx="378565" cy="259045"/>
    <xdr:sp macro="" textlink="">
      <xdr:nvSpPr>
        <xdr:cNvPr id="294" name="労働費平均値テキスト">
          <a:extLst>
            <a:ext uri="{FF2B5EF4-FFF2-40B4-BE49-F238E27FC236}">
              <a16:creationId xmlns:a16="http://schemas.microsoft.com/office/drawing/2014/main" id="{00000000-0008-0000-0700-000026010000}"/>
            </a:ext>
          </a:extLst>
        </xdr:cNvPr>
        <xdr:cNvSpPr txBox="1"/>
      </xdr:nvSpPr>
      <xdr:spPr>
        <a:xfrm>
          <a:off x="10528300" y="637182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5297</xdr:rowOff>
    </xdr:from>
    <xdr:to>
      <xdr:col>55</xdr:col>
      <xdr:colOff>50800</xdr:colOff>
      <xdr:row>38</xdr:row>
      <xdr:rowOff>106897</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10426700" y="6520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124024</xdr:rowOff>
    </xdr:from>
    <xdr:to>
      <xdr:col>50</xdr:col>
      <xdr:colOff>114300</xdr:colOff>
      <xdr:row>38</xdr:row>
      <xdr:rowOff>145905</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8750300" y="6639124"/>
          <a:ext cx="889000" cy="21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143111</xdr:rowOff>
    </xdr:from>
    <xdr:to>
      <xdr:col>50</xdr:col>
      <xdr:colOff>165100</xdr:colOff>
      <xdr:row>38</xdr:row>
      <xdr:rowOff>73261</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9588500" y="6486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89788</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9450017" y="62619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123372</xdr:rowOff>
    </xdr:from>
    <xdr:to>
      <xdr:col>45</xdr:col>
      <xdr:colOff>177800</xdr:colOff>
      <xdr:row>38</xdr:row>
      <xdr:rowOff>124024</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7861300" y="6638472"/>
          <a:ext cx="889000" cy="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54610</xdr:rowOff>
    </xdr:from>
    <xdr:to>
      <xdr:col>46</xdr:col>
      <xdr:colOff>38100</xdr:colOff>
      <xdr:row>37</xdr:row>
      <xdr:rowOff>156210</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8699500" y="639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1287</xdr:rowOff>
    </xdr:from>
    <xdr:ext cx="469744"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8515428" y="6173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123372</xdr:rowOff>
    </xdr:from>
    <xdr:to>
      <xdr:col>41</xdr:col>
      <xdr:colOff>50800</xdr:colOff>
      <xdr:row>38</xdr:row>
      <xdr:rowOff>132189</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flipV="1">
          <a:off x="6972300" y="6638472"/>
          <a:ext cx="889000" cy="8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19667</xdr:rowOff>
    </xdr:from>
    <xdr:to>
      <xdr:col>41</xdr:col>
      <xdr:colOff>101600</xdr:colOff>
      <xdr:row>38</xdr:row>
      <xdr:rowOff>121267</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7810500" y="6534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137794</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672017" y="63099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92166</xdr:rowOff>
    </xdr:from>
    <xdr:to>
      <xdr:col>36</xdr:col>
      <xdr:colOff>165100</xdr:colOff>
      <xdr:row>38</xdr:row>
      <xdr:rowOff>22316</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6921500" y="6435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38843</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83017" y="62110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91839</xdr:rowOff>
    </xdr:from>
    <xdr:to>
      <xdr:col>55</xdr:col>
      <xdr:colOff>50800</xdr:colOff>
      <xdr:row>39</xdr:row>
      <xdr:rowOff>21989</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10426700" y="6606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70266</xdr:rowOff>
    </xdr:from>
    <xdr:ext cx="378565" cy="259045"/>
    <xdr:sp macro="" textlink="">
      <xdr:nvSpPr>
        <xdr:cNvPr id="313" name="労働費該当値テキスト">
          <a:extLst>
            <a:ext uri="{FF2B5EF4-FFF2-40B4-BE49-F238E27FC236}">
              <a16:creationId xmlns:a16="http://schemas.microsoft.com/office/drawing/2014/main" id="{00000000-0008-0000-0700-000039010000}"/>
            </a:ext>
          </a:extLst>
        </xdr:cNvPr>
        <xdr:cNvSpPr txBox="1"/>
      </xdr:nvSpPr>
      <xdr:spPr>
        <a:xfrm>
          <a:off x="10528300" y="65853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95105</xdr:rowOff>
    </xdr:from>
    <xdr:to>
      <xdr:col>50</xdr:col>
      <xdr:colOff>165100</xdr:colOff>
      <xdr:row>39</xdr:row>
      <xdr:rowOff>25255</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9588500" y="661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16382</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9450017" y="67029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73224</xdr:rowOff>
    </xdr:from>
    <xdr:to>
      <xdr:col>46</xdr:col>
      <xdr:colOff>38100</xdr:colOff>
      <xdr:row>39</xdr:row>
      <xdr:rowOff>3374</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8699500" y="6588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165951</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8561017" y="66810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72572</xdr:rowOff>
    </xdr:from>
    <xdr:to>
      <xdr:col>41</xdr:col>
      <xdr:colOff>101600</xdr:colOff>
      <xdr:row>39</xdr:row>
      <xdr:rowOff>2722</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7810500" y="658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165299</xdr:rowOff>
    </xdr:from>
    <xdr:ext cx="378565"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7672017" y="66803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81389</xdr:rowOff>
    </xdr:from>
    <xdr:to>
      <xdr:col>36</xdr:col>
      <xdr:colOff>165100</xdr:colOff>
      <xdr:row>39</xdr:row>
      <xdr:rowOff>11539</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6921500" y="6596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2666</xdr:rowOff>
    </xdr:from>
    <xdr:ext cx="378565" cy="25904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6783017" y="66892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21970</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88298</xdr:rowOff>
    </xdr:from>
    <xdr:to>
      <xdr:col>54</xdr:col>
      <xdr:colOff>189865</xdr:colOff>
      <xdr:row>59</xdr:row>
      <xdr:rowOff>2311</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10475595" y="8660798"/>
          <a:ext cx="1270" cy="14570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6138</xdr:rowOff>
    </xdr:from>
    <xdr:ext cx="469744" cy="259045"/>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10528300" y="10121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2311</xdr:rowOff>
    </xdr:from>
    <xdr:to>
      <xdr:col>55</xdr:col>
      <xdr:colOff>88900</xdr:colOff>
      <xdr:row>59</xdr:row>
      <xdr:rowOff>2311</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10388600" y="10117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34975</xdr:rowOff>
    </xdr:from>
    <xdr:ext cx="534377" cy="25904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10528300" y="8436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95,148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88298</xdr:rowOff>
    </xdr:from>
    <xdr:to>
      <xdr:col>55</xdr:col>
      <xdr:colOff>88900</xdr:colOff>
      <xdr:row>50</xdr:row>
      <xdr:rowOff>88298</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10388600" y="8660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99842</xdr:rowOff>
    </xdr:from>
    <xdr:to>
      <xdr:col>55</xdr:col>
      <xdr:colOff>0</xdr:colOff>
      <xdr:row>56</xdr:row>
      <xdr:rowOff>127764</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9639300" y="9701042"/>
          <a:ext cx="838200" cy="27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85717</xdr:rowOff>
    </xdr:from>
    <xdr:ext cx="534377" cy="259045"/>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10528300" y="95154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62840</xdr:rowOff>
    </xdr:from>
    <xdr:to>
      <xdr:col>55</xdr:col>
      <xdr:colOff>50800</xdr:colOff>
      <xdr:row>56</xdr:row>
      <xdr:rowOff>164440</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10426700" y="966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28666</xdr:rowOff>
    </xdr:from>
    <xdr:to>
      <xdr:col>50</xdr:col>
      <xdr:colOff>114300</xdr:colOff>
      <xdr:row>56</xdr:row>
      <xdr:rowOff>99842</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8750300" y="9629866"/>
          <a:ext cx="889000" cy="71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81454</xdr:rowOff>
    </xdr:from>
    <xdr:to>
      <xdr:col>50</xdr:col>
      <xdr:colOff>165100</xdr:colOff>
      <xdr:row>57</xdr:row>
      <xdr:rowOff>11604</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588500" y="9682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2731</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9372111" y="9775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28666</xdr:rowOff>
    </xdr:from>
    <xdr:to>
      <xdr:col>45</xdr:col>
      <xdr:colOff>177800</xdr:colOff>
      <xdr:row>56</xdr:row>
      <xdr:rowOff>139374</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7861300" y="9629866"/>
          <a:ext cx="889000" cy="110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90566</xdr:rowOff>
    </xdr:from>
    <xdr:to>
      <xdr:col>46</xdr:col>
      <xdr:colOff>38100</xdr:colOff>
      <xdr:row>57</xdr:row>
      <xdr:rowOff>20716</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699500" y="9691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11843</xdr:rowOff>
    </xdr:from>
    <xdr:ext cx="534377"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483111" y="9784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139374</xdr:rowOff>
    </xdr:from>
    <xdr:to>
      <xdr:col>41</xdr:col>
      <xdr:colOff>50800</xdr:colOff>
      <xdr:row>56</xdr:row>
      <xdr:rowOff>144664</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flipV="1">
          <a:off x="6972300" y="9740574"/>
          <a:ext cx="889000" cy="5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116153</xdr:rowOff>
    </xdr:from>
    <xdr:to>
      <xdr:col>41</xdr:col>
      <xdr:colOff>101600</xdr:colOff>
      <xdr:row>57</xdr:row>
      <xdr:rowOff>46303</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810500" y="9717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37430</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594111" y="9810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166477</xdr:rowOff>
    </xdr:from>
    <xdr:to>
      <xdr:col>36</xdr:col>
      <xdr:colOff>165100</xdr:colOff>
      <xdr:row>57</xdr:row>
      <xdr:rowOff>96627</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921500" y="9767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87754</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05111" y="9860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76964</xdr:rowOff>
    </xdr:from>
    <xdr:to>
      <xdr:col>55</xdr:col>
      <xdr:colOff>50800</xdr:colOff>
      <xdr:row>57</xdr:row>
      <xdr:rowOff>7114</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10426700" y="9678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55391</xdr:rowOff>
    </xdr:from>
    <xdr:ext cx="534377" cy="259045"/>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10528300" y="9656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49042</xdr:rowOff>
    </xdr:from>
    <xdr:to>
      <xdr:col>50</xdr:col>
      <xdr:colOff>165100</xdr:colOff>
      <xdr:row>56</xdr:row>
      <xdr:rowOff>150642</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588500" y="9650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167169</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9372111" y="9425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149316</xdr:rowOff>
    </xdr:from>
    <xdr:to>
      <xdr:col>46</xdr:col>
      <xdr:colOff>38100</xdr:colOff>
      <xdr:row>56</xdr:row>
      <xdr:rowOff>79466</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699500" y="9579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95993</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8483111" y="9354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88574</xdr:rowOff>
    </xdr:from>
    <xdr:to>
      <xdr:col>41</xdr:col>
      <xdr:colOff>101600</xdr:colOff>
      <xdr:row>57</xdr:row>
      <xdr:rowOff>18724</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810500" y="9689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35251</xdr:rowOff>
    </xdr:from>
    <xdr:ext cx="534377"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594111" y="9465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93864</xdr:rowOff>
    </xdr:from>
    <xdr:to>
      <xdr:col>36</xdr:col>
      <xdr:colOff>165100</xdr:colOff>
      <xdr:row>57</xdr:row>
      <xdr:rowOff>24014</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921500" y="9695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40541</xdr:rowOff>
    </xdr:from>
    <xdr:ext cx="534377"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705111" y="9470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2" name="テキスト ボックス 401">
          <a:extLst>
            <a:ext uri="{FF2B5EF4-FFF2-40B4-BE49-F238E27FC236}">
              <a16:creationId xmlns:a16="http://schemas.microsoft.com/office/drawing/2014/main" id="{00000000-0008-0000-0700-000092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商工費グラフ枠">
          <a:extLst>
            <a:ext uri="{FF2B5EF4-FFF2-40B4-BE49-F238E27FC236}">
              <a16:creationId xmlns:a16="http://schemas.microsoft.com/office/drawing/2014/main" id="{00000000-0008-0000-0700-000093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28677</xdr:rowOff>
    </xdr:from>
    <xdr:to>
      <xdr:col>54</xdr:col>
      <xdr:colOff>189865</xdr:colOff>
      <xdr:row>79</xdr:row>
      <xdr:rowOff>5607</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flipV="1">
          <a:off x="10475595" y="12201627"/>
          <a:ext cx="1270" cy="13485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9434</xdr:rowOff>
    </xdr:from>
    <xdr:ext cx="469744" cy="259045"/>
    <xdr:sp macro="" textlink="">
      <xdr:nvSpPr>
        <xdr:cNvPr id="405" name="商工費最小値テキスト">
          <a:extLst>
            <a:ext uri="{FF2B5EF4-FFF2-40B4-BE49-F238E27FC236}">
              <a16:creationId xmlns:a16="http://schemas.microsoft.com/office/drawing/2014/main" id="{00000000-0008-0000-0700-000095010000}"/>
            </a:ext>
          </a:extLst>
        </xdr:cNvPr>
        <xdr:cNvSpPr txBox="1"/>
      </xdr:nvSpPr>
      <xdr:spPr>
        <a:xfrm>
          <a:off x="10528300" y="13553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5607</xdr:rowOff>
    </xdr:from>
    <xdr:to>
      <xdr:col>55</xdr:col>
      <xdr:colOff>88900</xdr:colOff>
      <xdr:row>79</xdr:row>
      <xdr:rowOff>5607</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3550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146804</xdr:rowOff>
    </xdr:from>
    <xdr:ext cx="534377" cy="259045"/>
    <xdr:sp macro="" textlink="">
      <xdr:nvSpPr>
        <xdr:cNvPr id="407" name="商工費最大値テキスト">
          <a:extLst>
            <a:ext uri="{FF2B5EF4-FFF2-40B4-BE49-F238E27FC236}">
              <a16:creationId xmlns:a16="http://schemas.microsoft.com/office/drawing/2014/main" id="{00000000-0008-0000-0700-000097010000}"/>
            </a:ext>
          </a:extLst>
        </xdr:cNvPr>
        <xdr:cNvSpPr txBox="1"/>
      </xdr:nvSpPr>
      <xdr:spPr>
        <a:xfrm>
          <a:off x="10528300" y="11976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72,828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28677</xdr:rowOff>
    </xdr:from>
    <xdr:to>
      <xdr:col>55</xdr:col>
      <xdr:colOff>88900</xdr:colOff>
      <xdr:row>71</xdr:row>
      <xdr:rowOff>28677</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10388600" y="122016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23648</xdr:rowOff>
    </xdr:from>
    <xdr:to>
      <xdr:col>55</xdr:col>
      <xdr:colOff>0</xdr:colOff>
      <xdr:row>76</xdr:row>
      <xdr:rowOff>99180</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a:off x="9639300" y="13053848"/>
          <a:ext cx="838200" cy="75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105103</xdr:rowOff>
    </xdr:from>
    <xdr:ext cx="534377" cy="259045"/>
    <xdr:sp macro="" textlink="">
      <xdr:nvSpPr>
        <xdr:cNvPr id="410" name="商工費平均値テキスト">
          <a:extLst>
            <a:ext uri="{FF2B5EF4-FFF2-40B4-BE49-F238E27FC236}">
              <a16:creationId xmlns:a16="http://schemas.microsoft.com/office/drawing/2014/main" id="{00000000-0008-0000-0700-00009A010000}"/>
            </a:ext>
          </a:extLst>
        </xdr:cNvPr>
        <xdr:cNvSpPr txBox="1"/>
      </xdr:nvSpPr>
      <xdr:spPr>
        <a:xfrm>
          <a:off x="10528300" y="131353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126676</xdr:rowOff>
    </xdr:from>
    <xdr:to>
      <xdr:col>55</xdr:col>
      <xdr:colOff>50800</xdr:colOff>
      <xdr:row>77</xdr:row>
      <xdr:rowOff>56826</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10426700" y="13156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98685</xdr:rowOff>
    </xdr:from>
    <xdr:to>
      <xdr:col>50</xdr:col>
      <xdr:colOff>114300</xdr:colOff>
      <xdr:row>76</xdr:row>
      <xdr:rowOff>23648</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8750300" y="12957435"/>
          <a:ext cx="889000" cy="96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112427</xdr:rowOff>
    </xdr:from>
    <xdr:to>
      <xdr:col>50</xdr:col>
      <xdr:colOff>165100</xdr:colOff>
      <xdr:row>77</xdr:row>
      <xdr:rowOff>42577</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9588500" y="13142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33704</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9372111" y="13235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98685</xdr:rowOff>
    </xdr:from>
    <xdr:to>
      <xdr:col>45</xdr:col>
      <xdr:colOff>177800</xdr:colOff>
      <xdr:row>75</xdr:row>
      <xdr:rowOff>111696</xdr:rowOff>
    </xdr:to>
    <xdr:cxnSp macro="">
      <xdr:nvCxnSpPr>
        <xdr:cNvPr id="415" name="直線コネクタ 414">
          <a:extLst>
            <a:ext uri="{FF2B5EF4-FFF2-40B4-BE49-F238E27FC236}">
              <a16:creationId xmlns:a16="http://schemas.microsoft.com/office/drawing/2014/main" id="{00000000-0008-0000-0700-00009F010000}"/>
            </a:ext>
          </a:extLst>
        </xdr:cNvPr>
        <xdr:cNvCxnSpPr/>
      </xdr:nvCxnSpPr>
      <xdr:spPr>
        <a:xfrm flipV="1">
          <a:off x="7861300" y="12957435"/>
          <a:ext cx="889000" cy="13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51733</xdr:rowOff>
    </xdr:from>
    <xdr:to>
      <xdr:col>46</xdr:col>
      <xdr:colOff>38100</xdr:colOff>
      <xdr:row>76</xdr:row>
      <xdr:rowOff>153333</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8699500" y="13081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144460</xdr:rowOff>
    </xdr:from>
    <xdr:ext cx="534377"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8483111" y="13174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73</xdr:row>
      <xdr:rowOff>163322</xdr:rowOff>
    </xdr:from>
    <xdr:to>
      <xdr:col>41</xdr:col>
      <xdr:colOff>50800</xdr:colOff>
      <xdr:row>75</xdr:row>
      <xdr:rowOff>111696</xdr:rowOff>
    </xdr:to>
    <xdr:cxnSp macro="">
      <xdr:nvCxnSpPr>
        <xdr:cNvPr id="418" name="直線コネクタ 417">
          <a:extLst>
            <a:ext uri="{FF2B5EF4-FFF2-40B4-BE49-F238E27FC236}">
              <a16:creationId xmlns:a16="http://schemas.microsoft.com/office/drawing/2014/main" id="{00000000-0008-0000-0700-0000A2010000}"/>
            </a:ext>
          </a:extLst>
        </xdr:cNvPr>
        <xdr:cNvCxnSpPr/>
      </xdr:nvCxnSpPr>
      <xdr:spPr>
        <a:xfrm>
          <a:off x="6972300" y="12679172"/>
          <a:ext cx="889000" cy="291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41332</xdr:rowOff>
    </xdr:from>
    <xdr:to>
      <xdr:col>41</xdr:col>
      <xdr:colOff>101600</xdr:colOff>
      <xdr:row>76</xdr:row>
      <xdr:rowOff>142932</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7810500" y="1307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134059</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594111" y="13164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86747</xdr:rowOff>
    </xdr:from>
    <xdr:to>
      <xdr:col>36</xdr:col>
      <xdr:colOff>165100</xdr:colOff>
      <xdr:row>77</xdr:row>
      <xdr:rowOff>16897</xdr:rowOff>
    </xdr:to>
    <xdr:sp macro="" textlink="">
      <xdr:nvSpPr>
        <xdr:cNvPr id="421" name="フローチャート: 判断 420">
          <a:extLst>
            <a:ext uri="{FF2B5EF4-FFF2-40B4-BE49-F238E27FC236}">
              <a16:creationId xmlns:a16="http://schemas.microsoft.com/office/drawing/2014/main" id="{00000000-0008-0000-0700-0000A5010000}"/>
            </a:ext>
          </a:extLst>
        </xdr:cNvPr>
        <xdr:cNvSpPr/>
      </xdr:nvSpPr>
      <xdr:spPr>
        <a:xfrm>
          <a:off x="6921500" y="13116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8024</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6705111" y="13209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48380</xdr:rowOff>
    </xdr:from>
    <xdr:to>
      <xdr:col>55</xdr:col>
      <xdr:colOff>50800</xdr:colOff>
      <xdr:row>76</xdr:row>
      <xdr:rowOff>149980</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10426700" y="13078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71258</xdr:rowOff>
    </xdr:from>
    <xdr:ext cx="534377" cy="259045"/>
    <xdr:sp macro="" textlink="">
      <xdr:nvSpPr>
        <xdr:cNvPr id="429" name="商工費該当値テキスト">
          <a:extLst>
            <a:ext uri="{FF2B5EF4-FFF2-40B4-BE49-F238E27FC236}">
              <a16:creationId xmlns:a16="http://schemas.microsoft.com/office/drawing/2014/main" id="{00000000-0008-0000-0700-0000AD010000}"/>
            </a:ext>
          </a:extLst>
        </xdr:cNvPr>
        <xdr:cNvSpPr txBox="1"/>
      </xdr:nvSpPr>
      <xdr:spPr>
        <a:xfrm>
          <a:off x="10528300" y="12930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144297</xdr:rowOff>
    </xdr:from>
    <xdr:to>
      <xdr:col>50</xdr:col>
      <xdr:colOff>165100</xdr:colOff>
      <xdr:row>76</xdr:row>
      <xdr:rowOff>74448</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9588500" y="1300304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90974</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9372111" y="12778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47885</xdr:rowOff>
    </xdr:from>
    <xdr:to>
      <xdr:col>46</xdr:col>
      <xdr:colOff>38100</xdr:colOff>
      <xdr:row>75</xdr:row>
      <xdr:rowOff>149485</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8699500" y="12906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166012</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8483111" y="12681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60896</xdr:rowOff>
    </xdr:from>
    <xdr:to>
      <xdr:col>41</xdr:col>
      <xdr:colOff>101600</xdr:colOff>
      <xdr:row>75</xdr:row>
      <xdr:rowOff>162496</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7810500" y="12919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7573</xdr:rowOff>
    </xdr:from>
    <xdr:ext cx="534377"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7594111" y="12694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112522</xdr:rowOff>
    </xdr:from>
    <xdr:to>
      <xdr:col>36</xdr:col>
      <xdr:colOff>165100</xdr:colOff>
      <xdr:row>74</xdr:row>
      <xdr:rowOff>42672</xdr:rowOff>
    </xdr:to>
    <xdr:sp macro="" textlink="">
      <xdr:nvSpPr>
        <xdr:cNvPr id="436" name="楕円 435">
          <a:extLst>
            <a:ext uri="{FF2B5EF4-FFF2-40B4-BE49-F238E27FC236}">
              <a16:creationId xmlns:a16="http://schemas.microsoft.com/office/drawing/2014/main" id="{00000000-0008-0000-0700-0000B4010000}"/>
            </a:ext>
          </a:extLst>
        </xdr:cNvPr>
        <xdr:cNvSpPr/>
      </xdr:nvSpPr>
      <xdr:spPr>
        <a:xfrm>
          <a:off x="6921500" y="12628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59199</xdr:rowOff>
    </xdr:from>
    <xdr:ext cx="534377" cy="25904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705111" y="124035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38298</xdr:rowOff>
    </xdr:from>
    <xdr:ext cx="595419"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6008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3" name="土木費グラフ枠">
          <a:extLst>
            <a:ext uri="{FF2B5EF4-FFF2-40B4-BE49-F238E27FC236}">
              <a16:creationId xmlns:a16="http://schemas.microsoft.com/office/drawing/2014/main" id="{00000000-0008-0000-0700-0000CF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52423</xdr:rowOff>
    </xdr:from>
    <xdr:to>
      <xdr:col>54</xdr:col>
      <xdr:colOff>189865</xdr:colOff>
      <xdr:row>99</xdr:row>
      <xdr:rowOff>68850</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10475595" y="15482923"/>
          <a:ext cx="1270" cy="15594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72677</xdr:rowOff>
    </xdr:from>
    <xdr:ext cx="534377" cy="259045"/>
    <xdr:sp macro="" textlink="">
      <xdr:nvSpPr>
        <xdr:cNvPr id="465" name="土木費最小値テキスト">
          <a:extLst>
            <a:ext uri="{FF2B5EF4-FFF2-40B4-BE49-F238E27FC236}">
              <a16:creationId xmlns:a16="http://schemas.microsoft.com/office/drawing/2014/main" id="{00000000-0008-0000-0700-0000D1010000}"/>
            </a:ext>
          </a:extLst>
        </xdr:cNvPr>
        <xdr:cNvSpPr txBox="1"/>
      </xdr:nvSpPr>
      <xdr:spPr>
        <a:xfrm>
          <a:off x="10528300" y="17046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68850</xdr:rowOff>
    </xdr:from>
    <xdr:to>
      <xdr:col>55</xdr:col>
      <xdr:colOff>88900</xdr:colOff>
      <xdr:row>99</xdr:row>
      <xdr:rowOff>68850</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10388600" y="17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170550</xdr:rowOff>
    </xdr:from>
    <xdr:ext cx="599010" cy="259045"/>
    <xdr:sp macro="" textlink="">
      <xdr:nvSpPr>
        <xdr:cNvPr id="467" name="土木費最大値テキスト">
          <a:extLst>
            <a:ext uri="{FF2B5EF4-FFF2-40B4-BE49-F238E27FC236}">
              <a16:creationId xmlns:a16="http://schemas.microsoft.com/office/drawing/2014/main" id="{00000000-0008-0000-0700-0000D3010000}"/>
            </a:ext>
          </a:extLst>
        </xdr:cNvPr>
        <xdr:cNvSpPr txBox="1"/>
      </xdr:nvSpPr>
      <xdr:spPr>
        <a:xfrm>
          <a:off x="10528300" y="15258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117,345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52423</xdr:rowOff>
    </xdr:from>
    <xdr:to>
      <xdr:col>55</xdr:col>
      <xdr:colOff>88900</xdr:colOff>
      <xdr:row>90</xdr:row>
      <xdr:rowOff>52423</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10388600" y="154829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92</xdr:row>
      <xdr:rowOff>105491</xdr:rowOff>
    </xdr:from>
    <xdr:to>
      <xdr:col>55</xdr:col>
      <xdr:colOff>0</xdr:colOff>
      <xdr:row>93</xdr:row>
      <xdr:rowOff>52260</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9639300" y="15878891"/>
          <a:ext cx="838200" cy="118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79672</xdr:rowOff>
    </xdr:from>
    <xdr:ext cx="534377" cy="259045"/>
    <xdr:sp macro="" textlink="">
      <xdr:nvSpPr>
        <xdr:cNvPr id="470" name="土木費平均値テキスト">
          <a:extLst>
            <a:ext uri="{FF2B5EF4-FFF2-40B4-BE49-F238E27FC236}">
              <a16:creationId xmlns:a16="http://schemas.microsoft.com/office/drawing/2014/main" id="{00000000-0008-0000-0700-0000D6010000}"/>
            </a:ext>
          </a:extLst>
        </xdr:cNvPr>
        <xdr:cNvSpPr txBox="1"/>
      </xdr:nvSpPr>
      <xdr:spPr>
        <a:xfrm>
          <a:off x="10528300" y="163674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101245</xdr:rowOff>
    </xdr:from>
    <xdr:to>
      <xdr:col>55</xdr:col>
      <xdr:colOff>50800</xdr:colOff>
      <xdr:row>96</xdr:row>
      <xdr:rowOff>31395</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10426700" y="16388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92</xdr:row>
      <xdr:rowOff>117151</xdr:rowOff>
    </xdr:from>
    <xdr:to>
      <xdr:col>50</xdr:col>
      <xdr:colOff>114300</xdr:colOff>
      <xdr:row>93</xdr:row>
      <xdr:rowOff>52260</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a:off x="8750300" y="15890551"/>
          <a:ext cx="889000" cy="106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155276</xdr:rowOff>
    </xdr:from>
    <xdr:to>
      <xdr:col>50</xdr:col>
      <xdr:colOff>165100</xdr:colOff>
      <xdr:row>96</xdr:row>
      <xdr:rowOff>85426</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9588500" y="16443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76553</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9372111" y="16535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92</xdr:row>
      <xdr:rowOff>46726</xdr:rowOff>
    </xdr:from>
    <xdr:to>
      <xdr:col>45</xdr:col>
      <xdr:colOff>177800</xdr:colOff>
      <xdr:row>92</xdr:row>
      <xdr:rowOff>117151</xdr:rowOff>
    </xdr:to>
    <xdr:cxnSp macro="">
      <xdr:nvCxnSpPr>
        <xdr:cNvPr id="475" name="直線コネクタ 474">
          <a:extLst>
            <a:ext uri="{FF2B5EF4-FFF2-40B4-BE49-F238E27FC236}">
              <a16:creationId xmlns:a16="http://schemas.microsoft.com/office/drawing/2014/main" id="{00000000-0008-0000-0700-0000DB010000}"/>
            </a:ext>
          </a:extLst>
        </xdr:cNvPr>
        <xdr:cNvCxnSpPr/>
      </xdr:nvCxnSpPr>
      <xdr:spPr>
        <a:xfrm>
          <a:off x="7861300" y="15820126"/>
          <a:ext cx="889000" cy="70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153186</xdr:rowOff>
    </xdr:from>
    <xdr:to>
      <xdr:col>46</xdr:col>
      <xdr:colOff>38100</xdr:colOff>
      <xdr:row>96</xdr:row>
      <xdr:rowOff>83336</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8699500" y="16440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74463</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8483111" y="16533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90</xdr:row>
      <xdr:rowOff>166266</xdr:rowOff>
    </xdr:from>
    <xdr:to>
      <xdr:col>41</xdr:col>
      <xdr:colOff>50800</xdr:colOff>
      <xdr:row>92</xdr:row>
      <xdr:rowOff>46726</xdr:rowOff>
    </xdr:to>
    <xdr:cxnSp macro="">
      <xdr:nvCxnSpPr>
        <xdr:cNvPr id="478" name="直線コネクタ 477">
          <a:extLst>
            <a:ext uri="{FF2B5EF4-FFF2-40B4-BE49-F238E27FC236}">
              <a16:creationId xmlns:a16="http://schemas.microsoft.com/office/drawing/2014/main" id="{00000000-0008-0000-0700-0000DE010000}"/>
            </a:ext>
          </a:extLst>
        </xdr:cNvPr>
        <xdr:cNvCxnSpPr/>
      </xdr:nvCxnSpPr>
      <xdr:spPr>
        <a:xfrm>
          <a:off x="6972300" y="15596766"/>
          <a:ext cx="889000" cy="22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124741</xdr:rowOff>
    </xdr:from>
    <xdr:to>
      <xdr:col>41</xdr:col>
      <xdr:colOff>101600</xdr:colOff>
      <xdr:row>96</xdr:row>
      <xdr:rowOff>54891</xdr:rowOff>
    </xdr:to>
    <xdr:sp macro="" textlink="">
      <xdr:nvSpPr>
        <xdr:cNvPr id="479" name="フローチャート: 判断 478">
          <a:extLst>
            <a:ext uri="{FF2B5EF4-FFF2-40B4-BE49-F238E27FC236}">
              <a16:creationId xmlns:a16="http://schemas.microsoft.com/office/drawing/2014/main" id="{00000000-0008-0000-0700-0000DF010000}"/>
            </a:ext>
          </a:extLst>
        </xdr:cNvPr>
        <xdr:cNvSpPr/>
      </xdr:nvSpPr>
      <xdr:spPr>
        <a:xfrm>
          <a:off x="7810500" y="16412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46018</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7594111" y="16505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52274</xdr:rowOff>
    </xdr:from>
    <xdr:to>
      <xdr:col>36</xdr:col>
      <xdr:colOff>165100</xdr:colOff>
      <xdr:row>96</xdr:row>
      <xdr:rowOff>153874</xdr:rowOff>
    </xdr:to>
    <xdr:sp macro="" textlink="">
      <xdr:nvSpPr>
        <xdr:cNvPr id="481" name="フローチャート: 判断 480">
          <a:extLst>
            <a:ext uri="{FF2B5EF4-FFF2-40B4-BE49-F238E27FC236}">
              <a16:creationId xmlns:a16="http://schemas.microsoft.com/office/drawing/2014/main" id="{00000000-0008-0000-0700-0000E1010000}"/>
            </a:ext>
          </a:extLst>
        </xdr:cNvPr>
        <xdr:cNvSpPr/>
      </xdr:nvSpPr>
      <xdr:spPr>
        <a:xfrm>
          <a:off x="6921500" y="16511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145001</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05111" y="16604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92</xdr:row>
      <xdr:rowOff>54691</xdr:rowOff>
    </xdr:from>
    <xdr:to>
      <xdr:col>55</xdr:col>
      <xdr:colOff>50800</xdr:colOff>
      <xdr:row>92</xdr:row>
      <xdr:rowOff>156291</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10426700" y="15828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91</xdr:row>
      <xdr:rowOff>77568</xdr:rowOff>
    </xdr:from>
    <xdr:ext cx="534377" cy="259045"/>
    <xdr:sp macro="" textlink="">
      <xdr:nvSpPr>
        <xdr:cNvPr id="489" name="土木費該当値テキスト">
          <a:extLst>
            <a:ext uri="{FF2B5EF4-FFF2-40B4-BE49-F238E27FC236}">
              <a16:creationId xmlns:a16="http://schemas.microsoft.com/office/drawing/2014/main" id="{00000000-0008-0000-0700-0000E9010000}"/>
            </a:ext>
          </a:extLst>
        </xdr:cNvPr>
        <xdr:cNvSpPr txBox="1"/>
      </xdr:nvSpPr>
      <xdr:spPr>
        <a:xfrm>
          <a:off x="10528300" y="15679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93</xdr:row>
      <xdr:rowOff>1460</xdr:rowOff>
    </xdr:from>
    <xdr:to>
      <xdr:col>50</xdr:col>
      <xdr:colOff>165100</xdr:colOff>
      <xdr:row>93</xdr:row>
      <xdr:rowOff>103060</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9588500" y="15946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91</xdr:row>
      <xdr:rowOff>119587</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9372111" y="15721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92</xdr:row>
      <xdr:rowOff>66351</xdr:rowOff>
    </xdr:from>
    <xdr:to>
      <xdr:col>46</xdr:col>
      <xdr:colOff>38100</xdr:colOff>
      <xdr:row>92</xdr:row>
      <xdr:rowOff>167951</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8699500" y="15839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91</xdr:row>
      <xdr:rowOff>13028</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8483111" y="15614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91</xdr:row>
      <xdr:rowOff>167376</xdr:rowOff>
    </xdr:from>
    <xdr:to>
      <xdr:col>41</xdr:col>
      <xdr:colOff>101600</xdr:colOff>
      <xdr:row>92</xdr:row>
      <xdr:rowOff>97526</xdr:rowOff>
    </xdr:to>
    <xdr:sp macro="" textlink="">
      <xdr:nvSpPr>
        <xdr:cNvPr id="494" name="楕円 493">
          <a:extLst>
            <a:ext uri="{FF2B5EF4-FFF2-40B4-BE49-F238E27FC236}">
              <a16:creationId xmlns:a16="http://schemas.microsoft.com/office/drawing/2014/main" id="{00000000-0008-0000-0700-0000EE010000}"/>
            </a:ext>
          </a:extLst>
        </xdr:cNvPr>
        <xdr:cNvSpPr/>
      </xdr:nvSpPr>
      <xdr:spPr>
        <a:xfrm>
          <a:off x="7810500" y="15769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90</xdr:row>
      <xdr:rowOff>114053</xdr:rowOff>
    </xdr:from>
    <xdr:ext cx="534377"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7594111" y="15544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90</xdr:row>
      <xdr:rowOff>115466</xdr:rowOff>
    </xdr:from>
    <xdr:to>
      <xdr:col>36</xdr:col>
      <xdr:colOff>165100</xdr:colOff>
      <xdr:row>91</xdr:row>
      <xdr:rowOff>45616</xdr:rowOff>
    </xdr:to>
    <xdr:sp macro="" textlink="">
      <xdr:nvSpPr>
        <xdr:cNvPr id="496" name="楕円 495">
          <a:extLst>
            <a:ext uri="{FF2B5EF4-FFF2-40B4-BE49-F238E27FC236}">
              <a16:creationId xmlns:a16="http://schemas.microsoft.com/office/drawing/2014/main" id="{00000000-0008-0000-0700-0000F0010000}"/>
            </a:ext>
          </a:extLst>
        </xdr:cNvPr>
        <xdr:cNvSpPr/>
      </xdr:nvSpPr>
      <xdr:spPr>
        <a:xfrm>
          <a:off x="6921500" y="15545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89</xdr:row>
      <xdr:rowOff>62143</xdr:rowOff>
    </xdr:from>
    <xdr:ext cx="599010"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6672795" y="153211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700-0000F8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5" name="正方形/長方形 504">
          <a:extLst>
            <a:ext uri="{FF2B5EF4-FFF2-40B4-BE49-F238E27FC236}">
              <a16:creationId xmlns:a16="http://schemas.microsoft.com/office/drawing/2014/main" id="{00000000-0008-0000-0700-0000F9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消防費グラフ枠">
          <a:extLst>
            <a:ext uri="{FF2B5EF4-FFF2-40B4-BE49-F238E27FC236}">
              <a16:creationId xmlns:a16="http://schemas.microsoft.com/office/drawing/2014/main" id="{00000000-0008-0000-0700-000009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58928</xdr:rowOff>
    </xdr:from>
    <xdr:to>
      <xdr:col>85</xdr:col>
      <xdr:colOff>126364</xdr:colOff>
      <xdr:row>39</xdr:row>
      <xdr:rowOff>49213</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6317595" y="5373878"/>
          <a:ext cx="1269" cy="1361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53040</xdr:rowOff>
    </xdr:from>
    <xdr:ext cx="469744" cy="259045"/>
    <xdr:sp macro="" textlink="">
      <xdr:nvSpPr>
        <xdr:cNvPr id="523" name="消防費最小値テキスト">
          <a:extLst>
            <a:ext uri="{FF2B5EF4-FFF2-40B4-BE49-F238E27FC236}">
              <a16:creationId xmlns:a16="http://schemas.microsoft.com/office/drawing/2014/main" id="{00000000-0008-0000-0700-00000B020000}"/>
            </a:ext>
          </a:extLst>
        </xdr:cNvPr>
        <xdr:cNvSpPr txBox="1"/>
      </xdr:nvSpPr>
      <xdr:spPr>
        <a:xfrm>
          <a:off x="16370300" y="6739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49213</xdr:rowOff>
    </xdr:from>
    <xdr:to>
      <xdr:col>86</xdr:col>
      <xdr:colOff>25400</xdr:colOff>
      <xdr:row>39</xdr:row>
      <xdr:rowOff>49213</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a:off x="16230600" y="6735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5605</xdr:rowOff>
    </xdr:from>
    <xdr:ext cx="534377" cy="259045"/>
    <xdr:sp macro="" textlink="">
      <xdr:nvSpPr>
        <xdr:cNvPr id="525" name="消防費最大値テキスト">
          <a:extLst>
            <a:ext uri="{FF2B5EF4-FFF2-40B4-BE49-F238E27FC236}">
              <a16:creationId xmlns:a16="http://schemas.microsoft.com/office/drawing/2014/main" id="{00000000-0008-0000-0700-00000D020000}"/>
            </a:ext>
          </a:extLst>
        </xdr:cNvPr>
        <xdr:cNvSpPr txBox="1"/>
      </xdr:nvSpPr>
      <xdr:spPr>
        <a:xfrm>
          <a:off x="16370300" y="5149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45,620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58928</xdr:rowOff>
    </xdr:from>
    <xdr:to>
      <xdr:col>86</xdr:col>
      <xdr:colOff>25400</xdr:colOff>
      <xdr:row>31</xdr:row>
      <xdr:rowOff>58928</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6230600" y="5373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81636</xdr:rowOff>
    </xdr:from>
    <xdr:to>
      <xdr:col>85</xdr:col>
      <xdr:colOff>127000</xdr:colOff>
      <xdr:row>37</xdr:row>
      <xdr:rowOff>87046</xdr:rowOff>
    </xdr:to>
    <xdr:cxnSp macro="">
      <xdr:nvCxnSpPr>
        <xdr:cNvPr id="527" name="直線コネクタ 526">
          <a:extLst>
            <a:ext uri="{FF2B5EF4-FFF2-40B4-BE49-F238E27FC236}">
              <a16:creationId xmlns:a16="http://schemas.microsoft.com/office/drawing/2014/main" id="{00000000-0008-0000-0700-00000F020000}"/>
            </a:ext>
          </a:extLst>
        </xdr:cNvPr>
        <xdr:cNvCxnSpPr/>
      </xdr:nvCxnSpPr>
      <xdr:spPr>
        <a:xfrm flipV="1">
          <a:off x="15481300" y="6425286"/>
          <a:ext cx="838200" cy="5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64571</xdr:rowOff>
    </xdr:from>
    <xdr:ext cx="534377" cy="259045"/>
    <xdr:sp macro="" textlink="">
      <xdr:nvSpPr>
        <xdr:cNvPr id="528" name="消防費平均値テキスト">
          <a:extLst>
            <a:ext uri="{FF2B5EF4-FFF2-40B4-BE49-F238E27FC236}">
              <a16:creationId xmlns:a16="http://schemas.microsoft.com/office/drawing/2014/main" id="{00000000-0008-0000-0700-000010020000}"/>
            </a:ext>
          </a:extLst>
        </xdr:cNvPr>
        <xdr:cNvSpPr txBox="1"/>
      </xdr:nvSpPr>
      <xdr:spPr>
        <a:xfrm>
          <a:off x="16370300" y="60653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41694</xdr:rowOff>
    </xdr:from>
    <xdr:to>
      <xdr:col>85</xdr:col>
      <xdr:colOff>177800</xdr:colOff>
      <xdr:row>36</xdr:row>
      <xdr:rowOff>143294</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6268700" y="6213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87046</xdr:rowOff>
    </xdr:from>
    <xdr:to>
      <xdr:col>81</xdr:col>
      <xdr:colOff>50800</xdr:colOff>
      <xdr:row>37</xdr:row>
      <xdr:rowOff>124917</xdr:rowOff>
    </xdr:to>
    <xdr:cxnSp macro="">
      <xdr:nvCxnSpPr>
        <xdr:cNvPr id="530" name="直線コネクタ 529">
          <a:extLst>
            <a:ext uri="{FF2B5EF4-FFF2-40B4-BE49-F238E27FC236}">
              <a16:creationId xmlns:a16="http://schemas.microsoft.com/office/drawing/2014/main" id="{00000000-0008-0000-0700-000012020000}"/>
            </a:ext>
          </a:extLst>
        </xdr:cNvPr>
        <xdr:cNvCxnSpPr/>
      </xdr:nvCxnSpPr>
      <xdr:spPr>
        <a:xfrm flipV="1">
          <a:off x="14592300" y="6430696"/>
          <a:ext cx="889000" cy="37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90653</xdr:rowOff>
    </xdr:from>
    <xdr:to>
      <xdr:col>81</xdr:col>
      <xdr:colOff>101600</xdr:colOff>
      <xdr:row>37</xdr:row>
      <xdr:rowOff>20803</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5430500" y="6262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37330</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14111" y="6038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124917</xdr:rowOff>
    </xdr:from>
    <xdr:to>
      <xdr:col>76</xdr:col>
      <xdr:colOff>114300</xdr:colOff>
      <xdr:row>37</xdr:row>
      <xdr:rowOff>154254</xdr:rowOff>
    </xdr:to>
    <xdr:cxnSp macro="">
      <xdr:nvCxnSpPr>
        <xdr:cNvPr id="533" name="直線コネクタ 532">
          <a:extLst>
            <a:ext uri="{FF2B5EF4-FFF2-40B4-BE49-F238E27FC236}">
              <a16:creationId xmlns:a16="http://schemas.microsoft.com/office/drawing/2014/main" id="{00000000-0008-0000-0700-000015020000}"/>
            </a:ext>
          </a:extLst>
        </xdr:cNvPr>
        <xdr:cNvCxnSpPr/>
      </xdr:nvCxnSpPr>
      <xdr:spPr>
        <a:xfrm flipV="1">
          <a:off x="13703300" y="6468567"/>
          <a:ext cx="889000" cy="29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144259</xdr:rowOff>
    </xdr:from>
    <xdr:to>
      <xdr:col>76</xdr:col>
      <xdr:colOff>165100</xdr:colOff>
      <xdr:row>37</xdr:row>
      <xdr:rowOff>74409</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4541500" y="631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90936</xdr:rowOff>
    </xdr:from>
    <xdr:ext cx="534377"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325111" y="6091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154254</xdr:rowOff>
    </xdr:from>
    <xdr:to>
      <xdr:col>71</xdr:col>
      <xdr:colOff>177800</xdr:colOff>
      <xdr:row>37</xdr:row>
      <xdr:rowOff>162331</xdr:rowOff>
    </xdr:to>
    <xdr:cxnSp macro="">
      <xdr:nvCxnSpPr>
        <xdr:cNvPr id="536" name="直線コネクタ 535">
          <a:extLst>
            <a:ext uri="{FF2B5EF4-FFF2-40B4-BE49-F238E27FC236}">
              <a16:creationId xmlns:a16="http://schemas.microsoft.com/office/drawing/2014/main" id="{00000000-0008-0000-0700-000018020000}"/>
            </a:ext>
          </a:extLst>
        </xdr:cNvPr>
        <xdr:cNvCxnSpPr/>
      </xdr:nvCxnSpPr>
      <xdr:spPr>
        <a:xfrm flipV="1">
          <a:off x="12814300" y="6497904"/>
          <a:ext cx="889000" cy="8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103873</xdr:rowOff>
    </xdr:from>
    <xdr:to>
      <xdr:col>72</xdr:col>
      <xdr:colOff>38100</xdr:colOff>
      <xdr:row>37</xdr:row>
      <xdr:rowOff>34023</xdr:rowOff>
    </xdr:to>
    <xdr:sp macro="" textlink="">
      <xdr:nvSpPr>
        <xdr:cNvPr id="537" name="フローチャート: 判断 536">
          <a:extLst>
            <a:ext uri="{FF2B5EF4-FFF2-40B4-BE49-F238E27FC236}">
              <a16:creationId xmlns:a16="http://schemas.microsoft.com/office/drawing/2014/main" id="{00000000-0008-0000-0700-000019020000}"/>
            </a:ext>
          </a:extLst>
        </xdr:cNvPr>
        <xdr:cNvSpPr/>
      </xdr:nvSpPr>
      <xdr:spPr>
        <a:xfrm>
          <a:off x="13652500" y="6276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50550</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436111" y="6051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82918</xdr:rowOff>
    </xdr:from>
    <xdr:to>
      <xdr:col>67</xdr:col>
      <xdr:colOff>101600</xdr:colOff>
      <xdr:row>37</xdr:row>
      <xdr:rowOff>13068</xdr:rowOff>
    </xdr:to>
    <xdr:sp macro="" textlink="">
      <xdr:nvSpPr>
        <xdr:cNvPr id="539" name="フローチャート: 判断 538">
          <a:extLst>
            <a:ext uri="{FF2B5EF4-FFF2-40B4-BE49-F238E27FC236}">
              <a16:creationId xmlns:a16="http://schemas.microsoft.com/office/drawing/2014/main" id="{00000000-0008-0000-0700-00001B020000}"/>
            </a:ext>
          </a:extLst>
        </xdr:cNvPr>
        <xdr:cNvSpPr/>
      </xdr:nvSpPr>
      <xdr:spPr>
        <a:xfrm>
          <a:off x="12763500" y="625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29595</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547111" y="6030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30836</xdr:rowOff>
    </xdr:from>
    <xdr:to>
      <xdr:col>85</xdr:col>
      <xdr:colOff>177800</xdr:colOff>
      <xdr:row>37</xdr:row>
      <xdr:rowOff>132436</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6268700" y="6374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9263</xdr:rowOff>
    </xdr:from>
    <xdr:ext cx="534377" cy="259045"/>
    <xdr:sp macro="" textlink="">
      <xdr:nvSpPr>
        <xdr:cNvPr id="547" name="消防費該当値テキスト">
          <a:extLst>
            <a:ext uri="{FF2B5EF4-FFF2-40B4-BE49-F238E27FC236}">
              <a16:creationId xmlns:a16="http://schemas.microsoft.com/office/drawing/2014/main" id="{00000000-0008-0000-0700-000023020000}"/>
            </a:ext>
          </a:extLst>
        </xdr:cNvPr>
        <xdr:cNvSpPr txBox="1"/>
      </xdr:nvSpPr>
      <xdr:spPr>
        <a:xfrm>
          <a:off x="16370300" y="6352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36246</xdr:rowOff>
    </xdr:from>
    <xdr:to>
      <xdr:col>81</xdr:col>
      <xdr:colOff>101600</xdr:colOff>
      <xdr:row>37</xdr:row>
      <xdr:rowOff>137846</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5430500" y="6379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128973</xdr:rowOff>
    </xdr:from>
    <xdr:ext cx="534377" cy="259045"/>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5214111" y="6472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74117</xdr:rowOff>
    </xdr:from>
    <xdr:to>
      <xdr:col>76</xdr:col>
      <xdr:colOff>165100</xdr:colOff>
      <xdr:row>38</xdr:row>
      <xdr:rowOff>4267</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4541500" y="6417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166844</xdr:rowOff>
    </xdr:from>
    <xdr:ext cx="534377"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4325111" y="6510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103454</xdr:rowOff>
    </xdr:from>
    <xdr:to>
      <xdr:col>72</xdr:col>
      <xdr:colOff>38100</xdr:colOff>
      <xdr:row>38</xdr:row>
      <xdr:rowOff>33604</xdr:rowOff>
    </xdr:to>
    <xdr:sp macro="" textlink="">
      <xdr:nvSpPr>
        <xdr:cNvPr id="552" name="楕円 551">
          <a:extLst>
            <a:ext uri="{FF2B5EF4-FFF2-40B4-BE49-F238E27FC236}">
              <a16:creationId xmlns:a16="http://schemas.microsoft.com/office/drawing/2014/main" id="{00000000-0008-0000-0700-000028020000}"/>
            </a:ext>
          </a:extLst>
        </xdr:cNvPr>
        <xdr:cNvSpPr/>
      </xdr:nvSpPr>
      <xdr:spPr>
        <a:xfrm>
          <a:off x="13652500" y="6447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24731</xdr:rowOff>
    </xdr:from>
    <xdr:ext cx="534377"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3436111" y="6539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111532</xdr:rowOff>
    </xdr:from>
    <xdr:to>
      <xdr:col>67</xdr:col>
      <xdr:colOff>101600</xdr:colOff>
      <xdr:row>38</xdr:row>
      <xdr:rowOff>41681</xdr:rowOff>
    </xdr:to>
    <xdr:sp macro="" textlink="">
      <xdr:nvSpPr>
        <xdr:cNvPr id="554" name="楕円 553">
          <a:extLst>
            <a:ext uri="{FF2B5EF4-FFF2-40B4-BE49-F238E27FC236}">
              <a16:creationId xmlns:a16="http://schemas.microsoft.com/office/drawing/2014/main" id="{00000000-0008-0000-0700-00002A020000}"/>
            </a:ext>
          </a:extLst>
        </xdr:cNvPr>
        <xdr:cNvSpPr/>
      </xdr:nvSpPr>
      <xdr:spPr>
        <a:xfrm>
          <a:off x="12763500" y="645518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32808</xdr:rowOff>
    </xdr:from>
    <xdr:ext cx="534377"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547111" y="6547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90,015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a:extLst>
            <a:ext uri="{FF2B5EF4-FFF2-40B4-BE49-F238E27FC236}">
              <a16:creationId xmlns:a16="http://schemas.microsoft.com/office/drawing/2014/main" id="{00000000-0008-0000-0700-000033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139700</xdr:rowOff>
    </xdr:from>
    <xdr:to>
      <xdr:col>89</xdr:col>
      <xdr:colOff>177800</xdr:colOff>
      <xdr:row>58</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168927</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54627</xdr:rowOff>
    </xdr:from>
    <xdr:ext cx="53129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111777</xdr:rowOff>
    </xdr:from>
    <xdr:ext cx="53129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7" name="教育費グラフ枠">
          <a:extLst>
            <a:ext uri="{FF2B5EF4-FFF2-40B4-BE49-F238E27FC236}">
              <a16:creationId xmlns:a16="http://schemas.microsoft.com/office/drawing/2014/main" id="{00000000-0008-0000-0700-00004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35527</xdr:rowOff>
    </xdr:from>
    <xdr:to>
      <xdr:col>85</xdr:col>
      <xdr:colOff>126364</xdr:colOff>
      <xdr:row>58</xdr:row>
      <xdr:rowOff>153988</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6317595" y="8608027"/>
          <a:ext cx="1269" cy="14900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157815</xdr:rowOff>
    </xdr:from>
    <xdr:ext cx="534377" cy="259045"/>
    <xdr:sp macro="" textlink="">
      <xdr:nvSpPr>
        <xdr:cNvPr id="579" name="教育費最小値テキスト">
          <a:extLst>
            <a:ext uri="{FF2B5EF4-FFF2-40B4-BE49-F238E27FC236}">
              <a16:creationId xmlns:a16="http://schemas.microsoft.com/office/drawing/2014/main" id="{00000000-0008-0000-0700-000043020000}"/>
            </a:ext>
          </a:extLst>
        </xdr:cNvPr>
        <xdr:cNvSpPr txBox="1"/>
      </xdr:nvSpPr>
      <xdr:spPr>
        <a:xfrm>
          <a:off x="16370300" y="10101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39,375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153988</xdr:rowOff>
    </xdr:from>
    <xdr:to>
      <xdr:col>86</xdr:col>
      <xdr:colOff>25400</xdr:colOff>
      <xdr:row>58</xdr:row>
      <xdr:rowOff>153988</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6230600" y="1009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153654</xdr:rowOff>
    </xdr:from>
    <xdr:ext cx="599010" cy="259045"/>
    <xdr:sp macro="" textlink="">
      <xdr:nvSpPr>
        <xdr:cNvPr id="581" name="教育費最大値テキスト">
          <a:extLst>
            <a:ext uri="{FF2B5EF4-FFF2-40B4-BE49-F238E27FC236}">
              <a16:creationId xmlns:a16="http://schemas.microsoft.com/office/drawing/2014/main" id="{00000000-0008-0000-0700-000045020000}"/>
            </a:ext>
          </a:extLst>
        </xdr:cNvPr>
        <xdr:cNvSpPr txBox="1"/>
      </xdr:nvSpPr>
      <xdr:spPr>
        <a:xfrm>
          <a:off x="16370300" y="83832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104,557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35527</xdr:rowOff>
    </xdr:from>
    <xdr:to>
      <xdr:col>86</xdr:col>
      <xdr:colOff>25400</xdr:colOff>
      <xdr:row>50</xdr:row>
      <xdr:rowOff>35527</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8608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31321</xdr:rowOff>
    </xdr:from>
    <xdr:to>
      <xdr:col>85</xdr:col>
      <xdr:colOff>127000</xdr:colOff>
      <xdr:row>56</xdr:row>
      <xdr:rowOff>20188</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5481300" y="9461071"/>
          <a:ext cx="838200" cy="160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164972</xdr:rowOff>
    </xdr:from>
    <xdr:ext cx="534377" cy="259045"/>
    <xdr:sp macro="" textlink="">
      <xdr:nvSpPr>
        <xdr:cNvPr id="584" name="教育費平均値テキスト">
          <a:extLst>
            <a:ext uri="{FF2B5EF4-FFF2-40B4-BE49-F238E27FC236}">
              <a16:creationId xmlns:a16="http://schemas.microsoft.com/office/drawing/2014/main" id="{00000000-0008-0000-0700-000048020000}"/>
            </a:ext>
          </a:extLst>
        </xdr:cNvPr>
        <xdr:cNvSpPr txBox="1"/>
      </xdr:nvSpPr>
      <xdr:spPr>
        <a:xfrm>
          <a:off x="16370300" y="92518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142095</xdr:rowOff>
    </xdr:from>
    <xdr:to>
      <xdr:col>85</xdr:col>
      <xdr:colOff>177800</xdr:colOff>
      <xdr:row>55</xdr:row>
      <xdr:rowOff>72245</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6268700" y="940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20188</xdr:rowOff>
    </xdr:from>
    <xdr:to>
      <xdr:col>81</xdr:col>
      <xdr:colOff>50800</xdr:colOff>
      <xdr:row>56</xdr:row>
      <xdr:rowOff>150124</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flipV="1">
          <a:off x="14592300" y="9621388"/>
          <a:ext cx="889000" cy="129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82796</xdr:rowOff>
    </xdr:from>
    <xdr:to>
      <xdr:col>81</xdr:col>
      <xdr:colOff>101600</xdr:colOff>
      <xdr:row>56</xdr:row>
      <xdr:rowOff>12946</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5430500" y="9512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29473</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14111" y="9287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41059</xdr:rowOff>
    </xdr:from>
    <xdr:to>
      <xdr:col>76</xdr:col>
      <xdr:colOff>114300</xdr:colOff>
      <xdr:row>56</xdr:row>
      <xdr:rowOff>150124</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a:off x="13703300" y="9642259"/>
          <a:ext cx="889000" cy="109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164681</xdr:rowOff>
    </xdr:from>
    <xdr:to>
      <xdr:col>76</xdr:col>
      <xdr:colOff>165100</xdr:colOff>
      <xdr:row>56</xdr:row>
      <xdr:rowOff>94831</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4541500" y="9594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111358</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325111" y="9369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41059</xdr:rowOff>
    </xdr:from>
    <xdr:to>
      <xdr:col>71</xdr:col>
      <xdr:colOff>177800</xdr:colOff>
      <xdr:row>56</xdr:row>
      <xdr:rowOff>47894</xdr:rowOff>
    </xdr:to>
    <xdr:cxnSp macro="">
      <xdr:nvCxnSpPr>
        <xdr:cNvPr id="592" name="直線コネクタ 591">
          <a:extLst>
            <a:ext uri="{FF2B5EF4-FFF2-40B4-BE49-F238E27FC236}">
              <a16:creationId xmlns:a16="http://schemas.microsoft.com/office/drawing/2014/main" id="{00000000-0008-0000-0700-000050020000}"/>
            </a:ext>
          </a:extLst>
        </xdr:cNvPr>
        <xdr:cNvCxnSpPr/>
      </xdr:nvCxnSpPr>
      <xdr:spPr>
        <a:xfrm flipV="1">
          <a:off x="12814300" y="9642259"/>
          <a:ext cx="889000" cy="6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65651</xdr:rowOff>
    </xdr:from>
    <xdr:to>
      <xdr:col>72</xdr:col>
      <xdr:colOff>38100</xdr:colOff>
      <xdr:row>56</xdr:row>
      <xdr:rowOff>167251</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3652500" y="9666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158378</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436111" y="9759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33236</xdr:rowOff>
    </xdr:from>
    <xdr:to>
      <xdr:col>67</xdr:col>
      <xdr:colOff>101600</xdr:colOff>
      <xdr:row>56</xdr:row>
      <xdr:rowOff>134836</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2763500" y="9634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125963</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547111" y="97271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151971</xdr:rowOff>
    </xdr:from>
    <xdr:to>
      <xdr:col>85</xdr:col>
      <xdr:colOff>177800</xdr:colOff>
      <xdr:row>55</xdr:row>
      <xdr:rowOff>82121</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6268700" y="9410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130398</xdr:rowOff>
    </xdr:from>
    <xdr:ext cx="534377" cy="259045"/>
    <xdr:sp macro="" textlink="">
      <xdr:nvSpPr>
        <xdr:cNvPr id="603" name="教育費該当値テキスト">
          <a:extLst>
            <a:ext uri="{FF2B5EF4-FFF2-40B4-BE49-F238E27FC236}">
              <a16:creationId xmlns:a16="http://schemas.microsoft.com/office/drawing/2014/main" id="{00000000-0008-0000-0700-00005B020000}"/>
            </a:ext>
          </a:extLst>
        </xdr:cNvPr>
        <xdr:cNvSpPr txBox="1"/>
      </xdr:nvSpPr>
      <xdr:spPr>
        <a:xfrm>
          <a:off x="16370300" y="9388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140838</xdr:rowOff>
    </xdr:from>
    <xdr:to>
      <xdr:col>81</xdr:col>
      <xdr:colOff>101600</xdr:colOff>
      <xdr:row>56</xdr:row>
      <xdr:rowOff>70988</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5430500" y="9570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62115</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5214111" y="9663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99324</xdr:rowOff>
    </xdr:from>
    <xdr:to>
      <xdr:col>76</xdr:col>
      <xdr:colOff>165100</xdr:colOff>
      <xdr:row>57</xdr:row>
      <xdr:rowOff>29474</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4541500" y="9700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20601</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4325111" y="9793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161709</xdr:rowOff>
    </xdr:from>
    <xdr:to>
      <xdr:col>72</xdr:col>
      <xdr:colOff>38100</xdr:colOff>
      <xdr:row>56</xdr:row>
      <xdr:rowOff>91859</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3652500" y="9591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108386</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3436111" y="9366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168544</xdr:rowOff>
    </xdr:from>
    <xdr:to>
      <xdr:col>67</xdr:col>
      <xdr:colOff>101600</xdr:colOff>
      <xdr:row>56</xdr:row>
      <xdr:rowOff>98694</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2763500" y="9598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115221</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547111" y="9373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136793</xdr:rowOff>
    </xdr:from>
    <xdr:to>
      <xdr:col>85</xdr:col>
      <xdr:colOff>126364</xdr:colOff>
      <xdr:row>79</xdr:row>
      <xdr:rowOff>98879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138293"/>
          <a:ext cx="1269" cy="15051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83470</xdr:rowOff>
    </xdr:from>
    <xdr:ext cx="534377" cy="2590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1913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92,178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136793</xdr:rowOff>
    </xdr:from>
    <xdr:to>
      <xdr:col>86</xdr:col>
      <xdr:colOff>25400</xdr:colOff>
      <xdr:row>70</xdr:row>
      <xdr:rowOff>136793</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1382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98879</xdr:rowOff>
    </xdr:from>
    <xdr:to>
      <xdr:col>85</xdr:col>
      <xdr:colOff>127000</xdr:colOff>
      <xdr:row>79</xdr:row>
      <xdr:rowOff>98879</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5481300" y="13643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133445</xdr:rowOff>
    </xdr:from>
    <xdr:ext cx="469744" cy="259045"/>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3350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110568</xdr:rowOff>
    </xdr:from>
    <xdr:to>
      <xdr:col>85</xdr:col>
      <xdr:colOff>177800</xdr:colOff>
      <xdr:row>79</xdr:row>
      <xdr:rowOff>40718</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483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98879</xdr:rowOff>
    </xdr:from>
    <xdr:to>
      <xdr:col>81</xdr:col>
      <xdr:colOff>50800</xdr:colOff>
      <xdr:row>79</xdr:row>
      <xdr:rowOff>98879</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a:off x="14592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125688</xdr:rowOff>
    </xdr:from>
    <xdr:to>
      <xdr:col>81</xdr:col>
      <xdr:colOff>101600</xdr:colOff>
      <xdr:row>79</xdr:row>
      <xdr:rowOff>55838</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498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72365</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428" y="13274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98879</xdr:rowOff>
    </xdr:from>
    <xdr:to>
      <xdr:col>76</xdr:col>
      <xdr:colOff>114300</xdr:colOff>
      <xdr:row>79</xdr:row>
      <xdr:rowOff>98879</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3703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101685</xdr:rowOff>
    </xdr:from>
    <xdr:to>
      <xdr:col>76</xdr:col>
      <xdr:colOff>165100</xdr:colOff>
      <xdr:row>79</xdr:row>
      <xdr:rowOff>31835</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474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48362</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250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98879</xdr:rowOff>
    </xdr:from>
    <xdr:to>
      <xdr:col>71</xdr:col>
      <xdr:colOff>177800</xdr:colOff>
      <xdr:row>79</xdr:row>
      <xdr:rowOff>98879</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a:off x="12814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56716</xdr:rowOff>
    </xdr:from>
    <xdr:to>
      <xdr:col>72</xdr:col>
      <xdr:colOff>38100</xdr:colOff>
      <xdr:row>78</xdr:row>
      <xdr:rowOff>158316</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429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3393</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68428" y="13205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92312</xdr:rowOff>
    </xdr:from>
    <xdr:to>
      <xdr:col>67</xdr:col>
      <xdr:colOff>101600</xdr:colOff>
      <xdr:row>79</xdr:row>
      <xdr:rowOff>22462</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465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38989</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79428" y="13240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48079</xdr:rowOff>
    </xdr:from>
    <xdr:to>
      <xdr:col>85</xdr:col>
      <xdr:colOff>177800</xdr:colOff>
      <xdr:row>79</xdr:row>
      <xdr:rowOff>149679</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134456</xdr:rowOff>
    </xdr:from>
    <xdr:ext cx="249299" cy="259045"/>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35075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48079</xdr:rowOff>
    </xdr:from>
    <xdr:to>
      <xdr:col>81</xdr:col>
      <xdr:colOff>101600</xdr:colOff>
      <xdr:row>79</xdr:row>
      <xdr:rowOff>149679</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140806</xdr:rowOff>
    </xdr:from>
    <xdr:ext cx="249299"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356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48079</xdr:rowOff>
    </xdr:from>
    <xdr:to>
      <xdr:col>76</xdr:col>
      <xdr:colOff>165100</xdr:colOff>
      <xdr:row>79</xdr:row>
      <xdr:rowOff>149679</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140806</xdr:rowOff>
    </xdr:from>
    <xdr:ext cx="249299"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467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48079</xdr:rowOff>
    </xdr:from>
    <xdr:to>
      <xdr:col>72</xdr:col>
      <xdr:colOff>38100</xdr:colOff>
      <xdr:row>79</xdr:row>
      <xdr:rowOff>149679</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140806</xdr:rowOff>
    </xdr:from>
    <xdr:ext cx="249299"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578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48079</xdr:rowOff>
    </xdr:from>
    <xdr:to>
      <xdr:col>67</xdr:col>
      <xdr:colOff>101600</xdr:colOff>
      <xdr:row>79</xdr:row>
      <xdr:rowOff>149679</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140806</xdr:rowOff>
    </xdr:from>
    <xdr:ext cx="24929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689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98879</xdr:rowOff>
    </xdr:from>
    <xdr:to>
      <xdr:col>89</xdr:col>
      <xdr:colOff>177800</xdr:colOff>
      <xdr:row>99</xdr:row>
      <xdr:rowOff>98879</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128106</xdr:rowOff>
    </xdr:from>
    <xdr:ext cx="53129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914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21970</xdr:rowOff>
    </xdr:from>
    <xdr:ext cx="59541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850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38298</xdr:rowOff>
    </xdr:from>
    <xdr:ext cx="595419"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1850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6" name="公債費グラフ枠">
          <a:extLst>
            <a:ext uri="{FF2B5EF4-FFF2-40B4-BE49-F238E27FC236}">
              <a16:creationId xmlns:a16="http://schemas.microsoft.com/office/drawing/2014/main" id="{00000000-0008-0000-0700-0000B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11668</xdr:rowOff>
    </xdr:from>
    <xdr:to>
      <xdr:col>85</xdr:col>
      <xdr:colOff>126364</xdr:colOff>
      <xdr:row>98</xdr:row>
      <xdr:rowOff>124662</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6317595" y="15442168"/>
          <a:ext cx="1269" cy="1484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128489</xdr:rowOff>
    </xdr:from>
    <xdr:ext cx="534377" cy="259045"/>
    <xdr:sp macro="" textlink="">
      <xdr:nvSpPr>
        <xdr:cNvPr id="698" name="公債費最小値テキスト">
          <a:extLst>
            <a:ext uri="{FF2B5EF4-FFF2-40B4-BE49-F238E27FC236}">
              <a16:creationId xmlns:a16="http://schemas.microsoft.com/office/drawing/2014/main" id="{00000000-0008-0000-0700-0000BA020000}"/>
            </a:ext>
          </a:extLst>
        </xdr:cNvPr>
        <xdr:cNvSpPr txBox="1"/>
      </xdr:nvSpPr>
      <xdr:spPr>
        <a:xfrm>
          <a:off x="16370300" y="16930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124662</xdr:rowOff>
    </xdr:from>
    <xdr:to>
      <xdr:col>86</xdr:col>
      <xdr:colOff>25400</xdr:colOff>
      <xdr:row>98</xdr:row>
      <xdr:rowOff>124662</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6230600" y="16926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129795</xdr:rowOff>
    </xdr:from>
    <xdr:ext cx="599010" cy="259045"/>
    <xdr:sp macro="" textlink="">
      <xdr:nvSpPr>
        <xdr:cNvPr id="700" name="公債費最大値テキスト">
          <a:extLst>
            <a:ext uri="{FF2B5EF4-FFF2-40B4-BE49-F238E27FC236}">
              <a16:creationId xmlns:a16="http://schemas.microsoft.com/office/drawing/2014/main" id="{00000000-0008-0000-0700-0000BC020000}"/>
            </a:ext>
          </a:extLst>
        </xdr:cNvPr>
        <xdr:cNvSpPr txBox="1"/>
      </xdr:nvSpPr>
      <xdr:spPr>
        <a:xfrm>
          <a:off x="16370300" y="152173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119,841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11668</xdr:rowOff>
    </xdr:from>
    <xdr:to>
      <xdr:col>86</xdr:col>
      <xdr:colOff>25400</xdr:colOff>
      <xdr:row>90</xdr:row>
      <xdr:rowOff>11668</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a:off x="16230600" y="15442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26298</xdr:rowOff>
    </xdr:from>
    <xdr:to>
      <xdr:col>85</xdr:col>
      <xdr:colOff>127000</xdr:colOff>
      <xdr:row>94</xdr:row>
      <xdr:rowOff>79023</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flipV="1">
          <a:off x="15481300" y="16142598"/>
          <a:ext cx="838200" cy="52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149672</xdr:rowOff>
    </xdr:from>
    <xdr:ext cx="534377" cy="259045"/>
    <xdr:sp macro="" textlink="">
      <xdr:nvSpPr>
        <xdr:cNvPr id="703" name="公債費平均値テキスト">
          <a:extLst>
            <a:ext uri="{FF2B5EF4-FFF2-40B4-BE49-F238E27FC236}">
              <a16:creationId xmlns:a16="http://schemas.microsoft.com/office/drawing/2014/main" id="{00000000-0008-0000-0700-0000BF020000}"/>
            </a:ext>
          </a:extLst>
        </xdr:cNvPr>
        <xdr:cNvSpPr txBox="1"/>
      </xdr:nvSpPr>
      <xdr:spPr>
        <a:xfrm>
          <a:off x="16370300" y="162659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171245</xdr:rowOff>
    </xdr:from>
    <xdr:to>
      <xdr:col>85</xdr:col>
      <xdr:colOff>177800</xdr:colOff>
      <xdr:row>95</xdr:row>
      <xdr:rowOff>101395</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6268700" y="16287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57029</xdr:rowOff>
    </xdr:from>
    <xdr:to>
      <xdr:col>81</xdr:col>
      <xdr:colOff>50800</xdr:colOff>
      <xdr:row>94</xdr:row>
      <xdr:rowOff>79023</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a:off x="14592300" y="16173329"/>
          <a:ext cx="889000" cy="21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16467</xdr:rowOff>
    </xdr:from>
    <xdr:to>
      <xdr:col>81</xdr:col>
      <xdr:colOff>101600</xdr:colOff>
      <xdr:row>95</xdr:row>
      <xdr:rowOff>118067</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5430500" y="16304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109194</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14111" y="16396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57029</xdr:rowOff>
    </xdr:from>
    <xdr:to>
      <xdr:col>76</xdr:col>
      <xdr:colOff>114300</xdr:colOff>
      <xdr:row>94</xdr:row>
      <xdr:rowOff>83497</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flipV="1">
          <a:off x="13703300" y="16173329"/>
          <a:ext cx="889000" cy="26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34804</xdr:rowOff>
    </xdr:from>
    <xdr:to>
      <xdr:col>76</xdr:col>
      <xdr:colOff>165100</xdr:colOff>
      <xdr:row>95</xdr:row>
      <xdr:rowOff>136404</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4541500" y="16322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127531</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325111" y="16415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83497</xdr:rowOff>
    </xdr:from>
    <xdr:to>
      <xdr:col>71</xdr:col>
      <xdr:colOff>177800</xdr:colOff>
      <xdr:row>95</xdr:row>
      <xdr:rowOff>6344</xdr:rowOff>
    </xdr:to>
    <xdr:cxnSp macro="">
      <xdr:nvCxnSpPr>
        <xdr:cNvPr id="711" name="直線コネクタ 710">
          <a:extLst>
            <a:ext uri="{FF2B5EF4-FFF2-40B4-BE49-F238E27FC236}">
              <a16:creationId xmlns:a16="http://schemas.microsoft.com/office/drawing/2014/main" id="{00000000-0008-0000-0700-0000C7020000}"/>
            </a:ext>
          </a:extLst>
        </xdr:cNvPr>
        <xdr:cNvCxnSpPr/>
      </xdr:nvCxnSpPr>
      <xdr:spPr>
        <a:xfrm flipV="1">
          <a:off x="12814300" y="16199797"/>
          <a:ext cx="889000" cy="94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34705</xdr:rowOff>
    </xdr:from>
    <xdr:to>
      <xdr:col>72</xdr:col>
      <xdr:colOff>38100</xdr:colOff>
      <xdr:row>95</xdr:row>
      <xdr:rowOff>136305</xdr:rowOff>
    </xdr:to>
    <xdr:sp macro="" textlink="">
      <xdr:nvSpPr>
        <xdr:cNvPr id="712" name="フローチャート: 判断 711">
          <a:extLst>
            <a:ext uri="{FF2B5EF4-FFF2-40B4-BE49-F238E27FC236}">
              <a16:creationId xmlns:a16="http://schemas.microsoft.com/office/drawing/2014/main" id="{00000000-0008-0000-0700-0000C8020000}"/>
            </a:ext>
          </a:extLst>
        </xdr:cNvPr>
        <xdr:cNvSpPr/>
      </xdr:nvSpPr>
      <xdr:spPr>
        <a:xfrm>
          <a:off x="13652500" y="16322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127432</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6111" y="16415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164729</xdr:rowOff>
    </xdr:from>
    <xdr:to>
      <xdr:col>67</xdr:col>
      <xdr:colOff>101600</xdr:colOff>
      <xdr:row>96</xdr:row>
      <xdr:rowOff>94879</xdr:rowOff>
    </xdr:to>
    <xdr:sp macro="" textlink="">
      <xdr:nvSpPr>
        <xdr:cNvPr id="714" name="フローチャート: 判断 713">
          <a:extLst>
            <a:ext uri="{FF2B5EF4-FFF2-40B4-BE49-F238E27FC236}">
              <a16:creationId xmlns:a16="http://schemas.microsoft.com/office/drawing/2014/main" id="{00000000-0008-0000-0700-0000CA020000}"/>
            </a:ext>
          </a:extLst>
        </xdr:cNvPr>
        <xdr:cNvSpPr/>
      </xdr:nvSpPr>
      <xdr:spPr>
        <a:xfrm>
          <a:off x="12763500" y="16452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86006</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7111" y="16545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93</xdr:row>
      <xdr:rowOff>146948</xdr:rowOff>
    </xdr:from>
    <xdr:to>
      <xdr:col>85</xdr:col>
      <xdr:colOff>177800</xdr:colOff>
      <xdr:row>94</xdr:row>
      <xdr:rowOff>77098</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6268700" y="16091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92</xdr:row>
      <xdr:rowOff>169825</xdr:rowOff>
    </xdr:from>
    <xdr:ext cx="534377" cy="259045"/>
    <xdr:sp macro="" textlink="">
      <xdr:nvSpPr>
        <xdr:cNvPr id="722" name="公債費該当値テキスト">
          <a:extLst>
            <a:ext uri="{FF2B5EF4-FFF2-40B4-BE49-F238E27FC236}">
              <a16:creationId xmlns:a16="http://schemas.microsoft.com/office/drawing/2014/main" id="{00000000-0008-0000-0700-0000D2020000}"/>
            </a:ext>
          </a:extLst>
        </xdr:cNvPr>
        <xdr:cNvSpPr txBox="1"/>
      </xdr:nvSpPr>
      <xdr:spPr>
        <a:xfrm>
          <a:off x="16370300" y="15943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28223</xdr:rowOff>
    </xdr:from>
    <xdr:to>
      <xdr:col>81</xdr:col>
      <xdr:colOff>101600</xdr:colOff>
      <xdr:row>94</xdr:row>
      <xdr:rowOff>129823</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5430500" y="16144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146350</xdr:rowOff>
    </xdr:from>
    <xdr:ext cx="534377"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5214111" y="15919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6229</xdr:rowOff>
    </xdr:from>
    <xdr:to>
      <xdr:col>76</xdr:col>
      <xdr:colOff>165100</xdr:colOff>
      <xdr:row>94</xdr:row>
      <xdr:rowOff>107829</xdr:rowOff>
    </xdr:to>
    <xdr:sp macro="" textlink="">
      <xdr:nvSpPr>
        <xdr:cNvPr id="725" name="楕円 724">
          <a:extLst>
            <a:ext uri="{FF2B5EF4-FFF2-40B4-BE49-F238E27FC236}">
              <a16:creationId xmlns:a16="http://schemas.microsoft.com/office/drawing/2014/main" id="{00000000-0008-0000-0700-0000D5020000}"/>
            </a:ext>
          </a:extLst>
        </xdr:cNvPr>
        <xdr:cNvSpPr/>
      </xdr:nvSpPr>
      <xdr:spPr>
        <a:xfrm>
          <a:off x="14541500" y="16122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124356</xdr:rowOff>
    </xdr:from>
    <xdr:ext cx="534377"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4325111" y="15897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32697</xdr:rowOff>
    </xdr:from>
    <xdr:to>
      <xdr:col>72</xdr:col>
      <xdr:colOff>38100</xdr:colOff>
      <xdr:row>94</xdr:row>
      <xdr:rowOff>134297</xdr:rowOff>
    </xdr:to>
    <xdr:sp macro="" textlink="">
      <xdr:nvSpPr>
        <xdr:cNvPr id="727" name="楕円 726">
          <a:extLst>
            <a:ext uri="{FF2B5EF4-FFF2-40B4-BE49-F238E27FC236}">
              <a16:creationId xmlns:a16="http://schemas.microsoft.com/office/drawing/2014/main" id="{00000000-0008-0000-0700-0000D7020000}"/>
            </a:ext>
          </a:extLst>
        </xdr:cNvPr>
        <xdr:cNvSpPr/>
      </xdr:nvSpPr>
      <xdr:spPr>
        <a:xfrm>
          <a:off x="13652500" y="16148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92</xdr:row>
      <xdr:rowOff>150824</xdr:rowOff>
    </xdr:from>
    <xdr:ext cx="534377"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3436111" y="15924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126994</xdr:rowOff>
    </xdr:from>
    <xdr:to>
      <xdr:col>67</xdr:col>
      <xdr:colOff>101600</xdr:colOff>
      <xdr:row>95</xdr:row>
      <xdr:rowOff>57144</xdr:rowOff>
    </xdr:to>
    <xdr:sp macro="" textlink="">
      <xdr:nvSpPr>
        <xdr:cNvPr id="729" name="楕円 728">
          <a:extLst>
            <a:ext uri="{FF2B5EF4-FFF2-40B4-BE49-F238E27FC236}">
              <a16:creationId xmlns:a16="http://schemas.microsoft.com/office/drawing/2014/main" id="{00000000-0008-0000-0700-0000D9020000}"/>
            </a:ext>
          </a:extLst>
        </xdr:cNvPr>
        <xdr:cNvSpPr/>
      </xdr:nvSpPr>
      <xdr:spPr>
        <a:xfrm>
          <a:off x="12763500" y="16243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73671</xdr:rowOff>
    </xdr:from>
    <xdr:ext cx="534377"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2547111" y="16018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4" name="正方形/長方形 733">
          <a:extLst>
            <a:ext uri="{FF2B5EF4-FFF2-40B4-BE49-F238E27FC236}">
              <a16:creationId xmlns:a16="http://schemas.microsoft.com/office/drawing/2014/main" id="{00000000-0008-0000-0700-0000D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5" name="正方形/長方形 734">
          <a:extLst>
            <a:ext uri="{FF2B5EF4-FFF2-40B4-BE49-F238E27FC236}">
              <a16:creationId xmlns:a16="http://schemas.microsoft.com/office/drawing/2014/main" id="{00000000-0008-0000-0700-0000D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6" name="正方形/長方形 735">
          <a:extLst>
            <a:ext uri="{FF2B5EF4-FFF2-40B4-BE49-F238E27FC236}">
              <a16:creationId xmlns:a16="http://schemas.microsoft.com/office/drawing/2014/main" id="{00000000-0008-0000-0700-0000E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7" name="正方形/長方形 736">
          <a:extLst>
            <a:ext uri="{FF2B5EF4-FFF2-40B4-BE49-F238E27FC236}">
              <a16:creationId xmlns:a16="http://schemas.microsoft.com/office/drawing/2014/main" id="{00000000-0008-0000-0700-0000E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8" name="正方形/長方形 737">
          <a:extLst>
            <a:ext uri="{FF2B5EF4-FFF2-40B4-BE49-F238E27FC236}">
              <a16:creationId xmlns:a16="http://schemas.microsoft.com/office/drawing/2014/main" id="{00000000-0008-0000-0700-0000E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1" name="諸支出金グラフ枠">
          <a:extLst>
            <a:ext uri="{FF2B5EF4-FFF2-40B4-BE49-F238E27FC236}">
              <a16:creationId xmlns:a16="http://schemas.microsoft.com/office/drawing/2014/main" id="{00000000-0008-0000-0700-0000E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60833</xdr:rowOff>
    </xdr:from>
    <xdr:to>
      <xdr:col>116</xdr:col>
      <xdr:colOff>62864</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flipV="1">
          <a:off x="22159595" y="5547233"/>
          <a:ext cx="1269" cy="11075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171147</xdr:rowOff>
    </xdr:from>
    <xdr:ext cx="249299" cy="259045"/>
    <xdr:sp macro="" textlink="">
      <xdr:nvSpPr>
        <xdr:cNvPr id="753" name="諸支出金最小値テキスト">
          <a:extLst>
            <a:ext uri="{FF2B5EF4-FFF2-40B4-BE49-F238E27FC236}">
              <a16:creationId xmlns:a16="http://schemas.microsoft.com/office/drawing/2014/main" id="{00000000-0008-0000-0700-0000F1020000}"/>
            </a:ext>
          </a:extLst>
        </xdr:cNvPr>
        <xdr:cNvSpPr txBox="1"/>
      </xdr:nvSpPr>
      <xdr:spPr>
        <a:xfrm>
          <a:off x="22212300" y="66862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7510</xdr:rowOff>
    </xdr:from>
    <xdr:ext cx="534377" cy="259045"/>
    <xdr:sp macro="" textlink="">
      <xdr:nvSpPr>
        <xdr:cNvPr id="755" name="諸支出金最大値テキスト">
          <a:extLst>
            <a:ext uri="{FF2B5EF4-FFF2-40B4-BE49-F238E27FC236}">
              <a16:creationId xmlns:a16="http://schemas.microsoft.com/office/drawing/2014/main" id="{00000000-0008-0000-0700-0000F3020000}"/>
            </a:ext>
          </a:extLst>
        </xdr:cNvPr>
        <xdr:cNvSpPr txBox="1"/>
      </xdr:nvSpPr>
      <xdr:spPr>
        <a:xfrm>
          <a:off x="22212300" y="5322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24,225</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60833</xdr:rowOff>
    </xdr:from>
    <xdr:to>
      <xdr:col>116</xdr:col>
      <xdr:colOff>152400</xdr:colOff>
      <xdr:row>32</xdr:row>
      <xdr:rowOff>60833</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a:off x="22072600" y="5547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88597</xdr:rowOff>
    </xdr:from>
    <xdr:ext cx="378565" cy="259045"/>
    <xdr:sp macro="" textlink="">
      <xdr:nvSpPr>
        <xdr:cNvPr id="758" name="諸支出金平均値テキスト">
          <a:extLst>
            <a:ext uri="{FF2B5EF4-FFF2-40B4-BE49-F238E27FC236}">
              <a16:creationId xmlns:a16="http://schemas.microsoft.com/office/drawing/2014/main" id="{00000000-0008-0000-0700-0000F6020000}"/>
            </a:ext>
          </a:extLst>
        </xdr:cNvPr>
        <xdr:cNvSpPr txBox="1"/>
      </xdr:nvSpPr>
      <xdr:spPr>
        <a:xfrm>
          <a:off x="22212300" y="6432247"/>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65720</xdr:rowOff>
    </xdr:from>
    <xdr:to>
      <xdr:col>116</xdr:col>
      <xdr:colOff>114300</xdr:colOff>
      <xdr:row>38</xdr:row>
      <xdr:rowOff>167320</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2110700" y="658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68509</xdr:rowOff>
    </xdr:from>
    <xdr:to>
      <xdr:col>112</xdr:col>
      <xdr:colOff>38100</xdr:colOff>
      <xdr:row>38</xdr:row>
      <xdr:rowOff>170109</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21272500" y="6583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15186</xdr:rowOff>
    </xdr:from>
    <xdr:ext cx="378565"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1134017" y="63588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36</xdr:row>
      <xdr:rowOff>132522</xdr:rowOff>
    </xdr:from>
    <xdr:to>
      <xdr:col>107</xdr:col>
      <xdr:colOff>50800</xdr:colOff>
      <xdr:row>38</xdr:row>
      <xdr:rowOff>139700</xdr:rowOff>
    </xdr:to>
    <xdr:cxnSp macro="">
      <xdr:nvCxnSpPr>
        <xdr:cNvPr id="763" name="直線コネクタ 762">
          <a:extLst>
            <a:ext uri="{FF2B5EF4-FFF2-40B4-BE49-F238E27FC236}">
              <a16:creationId xmlns:a16="http://schemas.microsoft.com/office/drawing/2014/main" id="{00000000-0008-0000-0700-0000FB020000}"/>
            </a:ext>
          </a:extLst>
        </xdr:cNvPr>
        <xdr:cNvCxnSpPr/>
      </xdr:nvCxnSpPr>
      <xdr:spPr>
        <a:xfrm>
          <a:off x="19545300" y="6304722"/>
          <a:ext cx="889000" cy="350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65217</xdr:rowOff>
    </xdr:from>
    <xdr:to>
      <xdr:col>107</xdr:col>
      <xdr:colOff>101600</xdr:colOff>
      <xdr:row>38</xdr:row>
      <xdr:rowOff>166817</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20383500" y="6580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11894</xdr:rowOff>
    </xdr:from>
    <xdr:ext cx="378565"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0245017" y="63555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36</xdr:row>
      <xdr:rowOff>132522</xdr:rowOff>
    </xdr:from>
    <xdr:to>
      <xdr:col>102</xdr:col>
      <xdr:colOff>114300</xdr:colOff>
      <xdr:row>38</xdr:row>
      <xdr:rowOff>139700</xdr:rowOff>
    </xdr:to>
    <xdr:cxnSp macro="">
      <xdr:nvCxnSpPr>
        <xdr:cNvPr id="766" name="直線コネクタ 765">
          <a:extLst>
            <a:ext uri="{FF2B5EF4-FFF2-40B4-BE49-F238E27FC236}">
              <a16:creationId xmlns:a16="http://schemas.microsoft.com/office/drawing/2014/main" id="{00000000-0008-0000-0700-0000FE020000}"/>
            </a:ext>
          </a:extLst>
        </xdr:cNvPr>
        <xdr:cNvCxnSpPr/>
      </xdr:nvCxnSpPr>
      <xdr:spPr>
        <a:xfrm flipV="1">
          <a:off x="18656300" y="6304722"/>
          <a:ext cx="889000" cy="350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67137</xdr:rowOff>
    </xdr:from>
    <xdr:to>
      <xdr:col>102</xdr:col>
      <xdr:colOff>165100</xdr:colOff>
      <xdr:row>38</xdr:row>
      <xdr:rowOff>168737</xdr:rowOff>
    </xdr:to>
    <xdr:sp macro="" textlink="">
      <xdr:nvSpPr>
        <xdr:cNvPr id="767" name="フローチャート: 判断 766">
          <a:extLst>
            <a:ext uri="{FF2B5EF4-FFF2-40B4-BE49-F238E27FC236}">
              <a16:creationId xmlns:a16="http://schemas.microsoft.com/office/drawing/2014/main" id="{00000000-0008-0000-0700-0000FF020000}"/>
            </a:ext>
          </a:extLst>
        </xdr:cNvPr>
        <xdr:cNvSpPr/>
      </xdr:nvSpPr>
      <xdr:spPr>
        <a:xfrm>
          <a:off x="19494500" y="658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38</xdr:row>
      <xdr:rowOff>159864</xdr:rowOff>
    </xdr:from>
    <xdr:ext cx="378565"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356017" y="66749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79436</xdr:rowOff>
    </xdr:from>
    <xdr:to>
      <xdr:col>98</xdr:col>
      <xdr:colOff>38100</xdr:colOff>
      <xdr:row>39</xdr:row>
      <xdr:rowOff>9586</xdr:rowOff>
    </xdr:to>
    <xdr:sp macro="" textlink="">
      <xdr:nvSpPr>
        <xdr:cNvPr id="769" name="フローチャート: 判断 768">
          <a:extLst>
            <a:ext uri="{FF2B5EF4-FFF2-40B4-BE49-F238E27FC236}">
              <a16:creationId xmlns:a16="http://schemas.microsoft.com/office/drawing/2014/main" id="{00000000-0008-0000-0700-000001030000}"/>
            </a:ext>
          </a:extLst>
        </xdr:cNvPr>
        <xdr:cNvSpPr/>
      </xdr:nvSpPr>
      <xdr:spPr>
        <a:xfrm>
          <a:off x="18605500" y="659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26113</xdr:rowOff>
    </xdr:from>
    <xdr:ext cx="378565"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467017" y="63697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44147</xdr:rowOff>
    </xdr:from>
    <xdr:ext cx="249299" cy="259045"/>
    <xdr:sp macro="" textlink="">
      <xdr:nvSpPr>
        <xdr:cNvPr id="777" name="諸支出金該当値テキスト">
          <a:extLst>
            <a:ext uri="{FF2B5EF4-FFF2-40B4-BE49-F238E27FC236}">
              <a16:creationId xmlns:a16="http://schemas.microsoft.com/office/drawing/2014/main" id="{00000000-0008-0000-0700-000009030000}"/>
            </a:ext>
          </a:extLst>
        </xdr:cNvPr>
        <xdr:cNvSpPr txBox="1"/>
      </xdr:nvSpPr>
      <xdr:spPr>
        <a:xfrm>
          <a:off x="22212300" y="655924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36</xdr:row>
      <xdr:rowOff>81722</xdr:rowOff>
    </xdr:from>
    <xdr:to>
      <xdr:col>102</xdr:col>
      <xdr:colOff>165100</xdr:colOff>
      <xdr:row>37</xdr:row>
      <xdr:rowOff>11872</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19494500" y="625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28399</xdr:rowOff>
    </xdr:from>
    <xdr:ext cx="469744"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9310428" y="6029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84" name="楕円 783">
          <a:extLst>
            <a:ext uri="{FF2B5EF4-FFF2-40B4-BE49-F238E27FC236}">
              <a16:creationId xmlns:a16="http://schemas.microsoft.com/office/drawing/2014/main" id="{00000000-0008-0000-0700-000010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3" name="正方形/長方形 792">
          <a:extLst>
            <a:ext uri="{FF2B5EF4-FFF2-40B4-BE49-F238E27FC236}">
              <a16:creationId xmlns:a16="http://schemas.microsoft.com/office/drawing/2014/main" id="{00000000-0008-0000-0700-00001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0" name="前年度繰上充用金グラフ枠">
          <a:extLst>
            <a:ext uri="{FF2B5EF4-FFF2-40B4-BE49-F238E27FC236}">
              <a16:creationId xmlns:a16="http://schemas.microsoft.com/office/drawing/2014/main" id="{00000000-0008-0000-0700-00002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2" name="前年度繰上充用金最小値テキスト">
          <a:extLst>
            <a:ext uri="{FF2B5EF4-FFF2-40B4-BE49-F238E27FC236}">
              <a16:creationId xmlns:a16="http://schemas.microsoft.com/office/drawing/2014/main" id="{00000000-0008-0000-0700-000022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4" name="前年度繰上充用金最大値テキスト">
          <a:extLst>
            <a:ext uri="{FF2B5EF4-FFF2-40B4-BE49-F238E27FC236}">
              <a16:creationId xmlns:a16="http://schemas.microsoft.com/office/drawing/2014/main" id="{00000000-0008-0000-0700-000024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7" name="前年度繰上充用金平均値テキスト">
          <a:extLst>
            <a:ext uri="{FF2B5EF4-FFF2-40B4-BE49-F238E27FC236}">
              <a16:creationId xmlns:a16="http://schemas.microsoft.com/office/drawing/2014/main" id="{00000000-0008-0000-0700-000027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5" name="直線コネクタ 814">
          <a:extLst>
            <a:ext uri="{FF2B5EF4-FFF2-40B4-BE49-F238E27FC236}">
              <a16:creationId xmlns:a16="http://schemas.microsoft.com/office/drawing/2014/main" id="{00000000-0008-0000-0700-00002F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6" name="フローチャート: 判断 815">
          <a:extLst>
            <a:ext uri="{FF2B5EF4-FFF2-40B4-BE49-F238E27FC236}">
              <a16:creationId xmlns:a16="http://schemas.microsoft.com/office/drawing/2014/main" id="{00000000-0008-0000-0700-000030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8" name="フローチャート: 判断 817">
          <a:extLst>
            <a:ext uri="{FF2B5EF4-FFF2-40B4-BE49-F238E27FC236}">
              <a16:creationId xmlns:a16="http://schemas.microsoft.com/office/drawing/2014/main" id="{00000000-0008-0000-0700-000032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6" name="前年度繰上充用金該当値テキスト">
          <a:extLst>
            <a:ext uri="{FF2B5EF4-FFF2-40B4-BE49-F238E27FC236}">
              <a16:creationId xmlns:a16="http://schemas.microsoft.com/office/drawing/2014/main" id="{00000000-0008-0000-0700-00003A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3" name="楕円 832">
          <a:extLst>
            <a:ext uri="{FF2B5EF4-FFF2-40B4-BE49-F238E27FC236}">
              <a16:creationId xmlns:a16="http://schemas.microsoft.com/office/drawing/2014/main" id="{00000000-0008-0000-0700-000041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5" name="正方形/長方形 834">
          <a:extLst>
            <a:ext uri="{FF2B5EF4-FFF2-40B4-BE49-F238E27FC236}">
              <a16:creationId xmlns:a16="http://schemas.microsoft.com/office/drawing/2014/main" id="{00000000-0008-0000-0700-000043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6" name="正方形/長方形 835">
          <a:extLst>
            <a:ext uri="{FF2B5EF4-FFF2-40B4-BE49-F238E27FC236}">
              <a16:creationId xmlns:a16="http://schemas.microsoft.com/office/drawing/2014/main" id="{00000000-0008-0000-0700-000044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7" name="テキスト ボックス 836">
          <a:extLst>
            <a:ext uri="{FF2B5EF4-FFF2-40B4-BE49-F238E27FC236}">
              <a16:creationId xmlns:a16="http://schemas.microsoft.com/office/drawing/2014/main" id="{00000000-0008-0000-0700-000045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商工費　　 ～　人口１人当たり</a:t>
          </a:r>
          <a:r>
            <a:rPr kumimoji="1" lang="en-US" altLang="ja-JP" sz="1300">
              <a:latin typeface="ＭＳ Ｐゴシック" panose="020B0600070205080204" pitchFamily="50" charset="-128"/>
              <a:ea typeface="ＭＳ Ｐゴシック" panose="020B0600070205080204" pitchFamily="50" charset="-128"/>
            </a:rPr>
            <a:t>24,127</a:t>
          </a:r>
          <a:r>
            <a:rPr kumimoji="1" lang="ja-JP" altLang="en-US" sz="1300">
              <a:latin typeface="ＭＳ Ｐゴシック" panose="020B0600070205080204" pitchFamily="50" charset="-128"/>
              <a:ea typeface="ＭＳ Ｐゴシック" panose="020B0600070205080204" pitchFamily="50" charset="-128"/>
            </a:rPr>
            <a:t>円となっており、類似団体平均を</a:t>
          </a:r>
          <a:r>
            <a:rPr kumimoji="1" lang="en-US" altLang="ja-JP" sz="1300">
              <a:latin typeface="ＭＳ Ｐゴシック" panose="020B0600070205080204" pitchFamily="50" charset="-128"/>
              <a:ea typeface="ＭＳ Ｐゴシック" panose="020B0600070205080204" pitchFamily="50" charset="-128"/>
            </a:rPr>
            <a:t>4,110</a:t>
          </a:r>
          <a:r>
            <a:rPr kumimoji="1" lang="ja-JP" altLang="en-US" sz="1300">
              <a:latin typeface="ＭＳ Ｐゴシック" panose="020B0600070205080204" pitchFamily="50" charset="-128"/>
              <a:ea typeface="ＭＳ Ｐゴシック" panose="020B0600070205080204" pitchFamily="50" charset="-128"/>
            </a:rPr>
            <a:t>円上回っている。これは、プレミアム付建設券等を支援する事業や施設の維持管理経費等の経常経費に起因する。</a:t>
          </a:r>
        </a:p>
        <a:p>
          <a:r>
            <a:rPr kumimoji="1" lang="ja-JP" altLang="en-US" sz="1300">
              <a:latin typeface="ＭＳ Ｐゴシック" panose="020B0600070205080204" pitchFamily="50" charset="-128"/>
              <a:ea typeface="ＭＳ Ｐゴシック" panose="020B0600070205080204" pitchFamily="50" charset="-128"/>
            </a:rPr>
            <a:t>土木費　　 ～　人口１人当たり</a:t>
          </a:r>
          <a:r>
            <a:rPr kumimoji="1" lang="en-US" altLang="ja-JP" sz="1300">
              <a:latin typeface="ＭＳ Ｐゴシック" panose="020B0600070205080204" pitchFamily="50" charset="-128"/>
              <a:ea typeface="ＭＳ Ｐゴシック" panose="020B0600070205080204" pitchFamily="50" charset="-128"/>
            </a:rPr>
            <a:t>93,095</a:t>
          </a:r>
          <a:r>
            <a:rPr kumimoji="1" lang="ja-JP" altLang="en-US" sz="1300">
              <a:latin typeface="ＭＳ Ｐゴシック" panose="020B0600070205080204" pitchFamily="50" charset="-128"/>
              <a:ea typeface="ＭＳ Ｐゴシック" panose="020B0600070205080204" pitchFamily="50" charset="-128"/>
            </a:rPr>
            <a:t>円となっており、類似団体平均を</a:t>
          </a:r>
          <a:r>
            <a:rPr kumimoji="1" lang="en-US" altLang="ja-JP" sz="1300">
              <a:latin typeface="ＭＳ Ｐゴシック" panose="020B0600070205080204" pitchFamily="50" charset="-128"/>
              <a:ea typeface="ＭＳ Ｐゴシック" panose="020B0600070205080204" pitchFamily="50" charset="-128"/>
            </a:rPr>
            <a:t>34,351</a:t>
          </a:r>
          <a:r>
            <a:rPr kumimoji="1" lang="ja-JP" altLang="en-US" sz="1300">
              <a:latin typeface="ＭＳ Ｐゴシック" panose="020B0600070205080204" pitchFamily="50" charset="-128"/>
              <a:ea typeface="ＭＳ Ｐゴシック" panose="020B0600070205080204" pitchFamily="50" charset="-128"/>
            </a:rPr>
            <a:t>円上回っている。これは、豪雪地帯であることから必要となる除排雪経費に起因する。</a:t>
          </a:r>
        </a:p>
        <a:p>
          <a:r>
            <a:rPr kumimoji="1" lang="ja-JP" altLang="en-US" sz="1300">
              <a:latin typeface="ＭＳ Ｐゴシック" panose="020B0600070205080204" pitchFamily="50" charset="-128"/>
              <a:ea typeface="ＭＳ Ｐゴシック" panose="020B0600070205080204" pitchFamily="50" charset="-128"/>
            </a:rPr>
            <a:t>　　　　　 　　　　令和６年度は昨年と比較し、降雪量が多く、除排雪経費が増加したため、前年度比で</a:t>
          </a:r>
          <a:r>
            <a:rPr kumimoji="1" lang="en-US" altLang="ja-JP" sz="1300">
              <a:latin typeface="ＭＳ Ｐゴシック" panose="020B0600070205080204" pitchFamily="50" charset="-128"/>
              <a:ea typeface="ＭＳ Ｐゴシック" panose="020B0600070205080204" pitchFamily="50" charset="-128"/>
            </a:rPr>
            <a:t>7,240</a:t>
          </a:r>
          <a:r>
            <a:rPr kumimoji="1" lang="ja-JP" altLang="en-US" sz="1300">
              <a:latin typeface="ＭＳ Ｐゴシック" panose="020B0600070205080204" pitchFamily="50" charset="-128"/>
              <a:ea typeface="ＭＳ Ｐゴシック" panose="020B0600070205080204" pitchFamily="50" charset="-128"/>
            </a:rPr>
            <a:t>円の増となっている。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北海道岩見沢市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令和６年度について、財政調整基金を４億円取り崩したため、残高は減少している。不測の歳出増も想定し、基金残高について注視し、経常経費の削減に努める。</a:t>
          </a:r>
        </a:p>
        <a:p>
          <a:r>
            <a:rPr kumimoji="1" lang="ja-JP" altLang="en-US" sz="1400">
              <a:latin typeface="ＭＳ ゴシック" pitchFamily="49" charset="-128"/>
              <a:ea typeface="ＭＳ ゴシック" pitchFamily="49" charset="-128"/>
            </a:rPr>
            <a:t>　実質収支額は対前年比で減少している。これは、人件費や補助費等の歳出が増加したことに起因する。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北海道岩見沢市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連結実質赤字比率は発生していない。</a:t>
          </a:r>
        </a:p>
        <a:p>
          <a:r>
            <a:rPr kumimoji="1" lang="ja-JP" altLang="en-US" sz="1400">
              <a:latin typeface="ＭＳ ゴシック" pitchFamily="49" charset="-128"/>
              <a:ea typeface="ＭＳ ゴシック" pitchFamily="49" charset="-128"/>
            </a:rPr>
            <a:t>　今後も引き続きこの状況を維持していくことが出来るよう、一般会計だけではなく特別会計・企業会計の経営状況にも注視しながら財政運営を行う。</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75" thickBot="1" x14ac:dyDescent="0.2">
      <c r="B2" s="170" t="s">
        <v>77</v>
      </c>
      <c r="C2" s="170"/>
      <c r="D2" s="171"/>
    </row>
    <row r="3" spans="1:119" ht="18.75" customHeight="1" thickBot="1" x14ac:dyDescent="0.2">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15">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49256521</v>
      </c>
      <c r="BO4" s="371"/>
      <c r="BP4" s="371"/>
      <c r="BQ4" s="371"/>
      <c r="BR4" s="371"/>
      <c r="BS4" s="371"/>
      <c r="BT4" s="371"/>
      <c r="BU4" s="372"/>
      <c r="BV4" s="370">
        <v>49487306</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1</v>
      </c>
      <c r="CU4" s="377"/>
      <c r="CV4" s="377"/>
      <c r="CW4" s="377"/>
      <c r="CX4" s="377"/>
      <c r="CY4" s="377"/>
      <c r="CZ4" s="377"/>
      <c r="DA4" s="378"/>
      <c r="DB4" s="376">
        <v>1.7</v>
      </c>
      <c r="DC4" s="377"/>
      <c r="DD4" s="377"/>
      <c r="DE4" s="377"/>
      <c r="DF4" s="377"/>
      <c r="DG4" s="377"/>
      <c r="DH4" s="377"/>
      <c r="DI4" s="378"/>
    </row>
    <row r="5" spans="1:119" ht="18.75" customHeight="1" x14ac:dyDescent="0.15">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89</v>
      </c>
      <c r="AN5" s="437"/>
      <c r="AO5" s="437"/>
      <c r="AP5" s="437"/>
      <c r="AQ5" s="437"/>
      <c r="AR5" s="437"/>
      <c r="AS5" s="437"/>
      <c r="AT5" s="438"/>
      <c r="AU5" s="439" t="s">
        <v>90</v>
      </c>
      <c r="AV5" s="440"/>
      <c r="AW5" s="440"/>
      <c r="AX5" s="440"/>
      <c r="AY5" s="441" t="s">
        <v>91</v>
      </c>
      <c r="AZ5" s="442"/>
      <c r="BA5" s="442"/>
      <c r="BB5" s="442"/>
      <c r="BC5" s="442"/>
      <c r="BD5" s="442"/>
      <c r="BE5" s="442"/>
      <c r="BF5" s="442"/>
      <c r="BG5" s="442"/>
      <c r="BH5" s="442"/>
      <c r="BI5" s="442"/>
      <c r="BJ5" s="442"/>
      <c r="BK5" s="442"/>
      <c r="BL5" s="442"/>
      <c r="BM5" s="443"/>
      <c r="BN5" s="407">
        <v>48993967</v>
      </c>
      <c r="BO5" s="408"/>
      <c r="BP5" s="408"/>
      <c r="BQ5" s="408"/>
      <c r="BR5" s="408"/>
      <c r="BS5" s="408"/>
      <c r="BT5" s="408"/>
      <c r="BU5" s="409"/>
      <c r="BV5" s="407">
        <v>49073252</v>
      </c>
      <c r="BW5" s="408"/>
      <c r="BX5" s="408"/>
      <c r="BY5" s="408"/>
      <c r="BZ5" s="408"/>
      <c r="CA5" s="408"/>
      <c r="CB5" s="408"/>
      <c r="CC5" s="409"/>
      <c r="CD5" s="410" t="s">
        <v>92</v>
      </c>
      <c r="CE5" s="411"/>
      <c r="CF5" s="411"/>
      <c r="CG5" s="411"/>
      <c r="CH5" s="411"/>
      <c r="CI5" s="411"/>
      <c r="CJ5" s="411"/>
      <c r="CK5" s="411"/>
      <c r="CL5" s="411"/>
      <c r="CM5" s="411"/>
      <c r="CN5" s="411"/>
      <c r="CO5" s="411"/>
      <c r="CP5" s="411"/>
      <c r="CQ5" s="411"/>
      <c r="CR5" s="411"/>
      <c r="CS5" s="412"/>
      <c r="CT5" s="404">
        <v>99.5</v>
      </c>
      <c r="CU5" s="405"/>
      <c r="CV5" s="405"/>
      <c r="CW5" s="405"/>
      <c r="CX5" s="405"/>
      <c r="CY5" s="405"/>
      <c r="CZ5" s="405"/>
      <c r="DA5" s="406"/>
      <c r="DB5" s="404">
        <v>96.9</v>
      </c>
      <c r="DC5" s="405"/>
      <c r="DD5" s="405"/>
      <c r="DE5" s="405"/>
      <c r="DF5" s="405"/>
      <c r="DG5" s="405"/>
      <c r="DH5" s="405"/>
      <c r="DI5" s="406"/>
    </row>
    <row r="6" spans="1:119" ht="18.75" customHeight="1" x14ac:dyDescent="0.15">
      <c r="A6" s="169"/>
      <c r="B6" s="413" t="s">
        <v>93</v>
      </c>
      <c r="C6" s="414"/>
      <c r="D6" s="414"/>
      <c r="E6" s="415"/>
      <c r="F6" s="415"/>
      <c r="G6" s="415"/>
      <c r="H6" s="415"/>
      <c r="I6" s="415"/>
      <c r="J6" s="415"/>
      <c r="K6" s="415"/>
      <c r="L6" s="415" t="s">
        <v>94</v>
      </c>
      <c r="M6" s="415"/>
      <c r="N6" s="415"/>
      <c r="O6" s="415"/>
      <c r="P6" s="415"/>
      <c r="Q6" s="415"/>
      <c r="R6" s="419"/>
      <c r="S6" s="419"/>
      <c r="T6" s="419"/>
      <c r="U6" s="419"/>
      <c r="V6" s="420"/>
      <c r="W6" s="423" t="s">
        <v>95</v>
      </c>
      <c r="X6" s="424"/>
      <c r="Y6" s="424"/>
      <c r="Z6" s="424"/>
      <c r="AA6" s="424"/>
      <c r="AB6" s="414"/>
      <c r="AC6" s="427" t="s">
        <v>96</v>
      </c>
      <c r="AD6" s="428"/>
      <c r="AE6" s="428"/>
      <c r="AF6" s="428"/>
      <c r="AG6" s="428"/>
      <c r="AH6" s="428"/>
      <c r="AI6" s="428"/>
      <c r="AJ6" s="428"/>
      <c r="AK6" s="428"/>
      <c r="AL6" s="429"/>
      <c r="AM6" s="436" t="s">
        <v>97</v>
      </c>
      <c r="AN6" s="437"/>
      <c r="AO6" s="437"/>
      <c r="AP6" s="437"/>
      <c r="AQ6" s="437"/>
      <c r="AR6" s="437"/>
      <c r="AS6" s="437"/>
      <c r="AT6" s="438"/>
      <c r="AU6" s="439" t="s">
        <v>90</v>
      </c>
      <c r="AV6" s="440"/>
      <c r="AW6" s="440"/>
      <c r="AX6" s="440"/>
      <c r="AY6" s="441" t="s">
        <v>98</v>
      </c>
      <c r="AZ6" s="442"/>
      <c r="BA6" s="442"/>
      <c r="BB6" s="442"/>
      <c r="BC6" s="442"/>
      <c r="BD6" s="442"/>
      <c r="BE6" s="442"/>
      <c r="BF6" s="442"/>
      <c r="BG6" s="442"/>
      <c r="BH6" s="442"/>
      <c r="BI6" s="442"/>
      <c r="BJ6" s="442"/>
      <c r="BK6" s="442"/>
      <c r="BL6" s="442"/>
      <c r="BM6" s="443"/>
      <c r="BN6" s="407">
        <v>262554</v>
      </c>
      <c r="BO6" s="408"/>
      <c r="BP6" s="408"/>
      <c r="BQ6" s="408"/>
      <c r="BR6" s="408"/>
      <c r="BS6" s="408"/>
      <c r="BT6" s="408"/>
      <c r="BU6" s="409"/>
      <c r="BV6" s="407">
        <v>414054</v>
      </c>
      <c r="BW6" s="408"/>
      <c r="BX6" s="408"/>
      <c r="BY6" s="408"/>
      <c r="BZ6" s="408"/>
      <c r="CA6" s="408"/>
      <c r="CB6" s="408"/>
      <c r="CC6" s="409"/>
      <c r="CD6" s="410" t="s">
        <v>99</v>
      </c>
      <c r="CE6" s="411"/>
      <c r="CF6" s="411"/>
      <c r="CG6" s="411"/>
      <c r="CH6" s="411"/>
      <c r="CI6" s="411"/>
      <c r="CJ6" s="411"/>
      <c r="CK6" s="411"/>
      <c r="CL6" s="411"/>
      <c r="CM6" s="411"/>
      <c r="CN6" s="411"/>
      <c r="CO6" s="411"/>
      <c r="CP6" s="411"/>
      <c r="CQ6" s="411"/>
      <c r="CR6" s="411"/>
      <c r="CS6" s="412"/>
      <c r="CT6" s="444">
        <v>99.8</v>
      </c>
      <c r="CU6" s="445"/>
      <c r="CV6" s="445"/>
      <c r="CW6" s="445"/>
      <c r="CX6" s="445"/>
      <c r="CY6" s="445"/>
      <c r="CZ6" s="445"/>
      <c r="DA6" s="446"/>
      <c r="DB6" s="444">
        <v>97.5</v>
      </c>
      <c r="DC6" s="445"/>
      <c r="DD6" s="445"/>
      <c r="DE6" s="445"/>
      <c r="DF6" s="445"/>
      <c r="DG6" s="445"/>
      <c r="DH6" s="445"/>
      <c r="DI6" s="446"/>
    </row>
    <row r="7" spans="1:119" ht="18.75" customHeight="1" x14ac:dyDescent="0.15">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100</v>
      </c>
      <c r="AN7" s="437"/>
      <c r="AO7" s="437"/>
      <c r="AP7" s="437"/>
      <c r="AQ7" s="437"/>
      <c r="AR7" s="437"/>
      <c r="AS7" s="437"/>
      <c r="AT7" s="438"/>
      <c r="AU7" s="439" t="s">
        <v>90</v>
      </c>
      <c r="AV7" s="440"/>
      <c r="AW7" s="440"/>
      <c r="AX7" s="440"/>
      <c r="AY7" s="441" t="s">
        <v>101</v>
      </c>
      <c r="AZ7" s="442"/>
      <c r="BA7" s="442"/>
      <c r="BB7" s="442"/>
      <c r="BC7" s="442"/>
      <c r="BD7" s="442"/>
      <c r="BE7" s="442"/>
      <c r="BF7" s="442"/>
      <c r="BG7" s="442"/>
      <c r="BH7" s="442"/>
      <c r="BI7" s="442"/>
      <c r="BJ7" s="442"/>
      <c r="BK7" s="442"/>
      <c r="BL7" s="442"/>
      <c r="BM7" s="443"/>
      <c r="BN7" s="407">
        <v>0</v>
      </c>
      <c r="BO7" s="408"/>
      <c r="BP7" s="408"/>
      <c r="BQ7" s="408"/>
      <c r="BR7" s="408"/>
      <c r="BS7" s="408"/>
      <c r="BT7" s="408"/>
      <c r="BU7" s="409"/>
      <c r="BV7" s="407">
        <v>613</v>
      </c>
      <c r="BW7" s="408"/>
      <c r="BX7" s="408"/>
      <c r="BY7" s="408"/>
      <c r="BZ7" s="408"/>
      <c r="CA7" s="408"/>
      <c r="CB7" s="408"/>
      <c r="CC7" s="409"/>
      <c r="CD7" s="410" t="s">
        <v>102</v>
      </c>
      <c r="CE7" s="411"/>
      <c r="CF7" s="411"/>
      <c r="CG7" s="411"/>
      <c r="CH7" s="411"/>
      <c r="CI7" s="411"/>
      <c r="CJ7" s="411"/>
      <c r="CK7" s="411"/>
      <c r="CL7" s="411"/>
      <c r="CM7" s="411"/>
      <c r="CN7" s="411"/>
      <c r="CO7" s="411"/>
      <c r="CP7" s="411"/>
      <c r="CQ7" s="411"/>
      <c r="CR7" s="411"/>
      <c r="CS7" s="412"/>
      <c r="CT7" s="407">
        <v>25193281</v>
      </c>
      <c r="CU7" s="408"/>
      <c r="CV7" s="408"/>
      <c r="CW7" s="408"/>
      <c r="CX7" s="408"/>
      <c r="CY7" s="408"/>
      <c r="CZ7" s="408"/>
      <c r="DA7" s="409"/>
      <c r="DB7" s="407">
        <v>24799776</v>
      </c>
      <c r="DC7" s="408"/>
      <c r="DD7" s="408"/>
      <c r="DE7" s="408"/>
      <c r="DF7" s="408"/>
      <c r="DG7" s="408"/>
      <c r="DH7" s="408"/>
      <c r="DI7" s="409"/>
    </row>
    <row r="8" spans="1:119" ht="18.75" customHeight="1" thickBot="1" x14ac:dyDescent="0.2">
      <c r="A8" s="169"/>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103</v>
      </c>
      <c r="AN8" s="437"/>
      <c r="AO8" s="437"/>
      <c r="AP8" s="437"/>
      <c r="AQ8" s="437"/>
      <c r="AR8" s="437"/>
      <c r="AS8" s="437"/>
      <c r="AT8" s="438"/>
      <c r="AU8" s="439" t="s">
        <v>90</v>
      </c>
      <c r="AV8" s="440"/>
      <c r="AW8" s="440"/>
      <c r="AX8" s="440"/>
      <c r="AY8" s="441" t="s">
        <v>104</v>
      </c>
      <c r="AZ8" s="442"/>
      <c r="BA8" s="442"/>
      <c r="BB8" s="442"/>
      <c r="BC8" s="442"/>
      <c r="BD8" s="442"/>
      <c r="BE8" s="442"/>
      <c r="BF8" s="442"/>
      <c r="BG8" s="442"/>
      <c r="BH8" s="442"/>
      <c r="BI8" s="442"/>
      <c r="BJ8" s="442"/>
      <c r="BK8" s="442"/>
      <c r="BL8" s="442"/>
      <c r="BM8" s="443"/>
      <c r="BN8" s="407">
        <v>262554</v>
      </c>
      <c r="BO8" s="408"/>
      <c r="BP8" s="408"/>
      <c r="BQ8" s="408"/>
      <c r="BR8" s="408"/>
      <c r="BS8" s="408"/>
      <c r="BT8" s="408"/>
      <c r="BU8" s="409"/>
      <c r="BV8" s="407">
        <v>413441</v>
      </c>
      <c r="BW8" s="408"/>
      <c r="BX8" s="408"/>
      <c r="BY8" s="408"/>
      <c r="BZ8" s="408"/>
      <c r="CA8" s="408"/>
      <c r="CB8" s="408"/>
      <c r="CC8" s="409"/>
      <c r="CD8" s="410" t="s">
        <v>105</v>
      </c>
      <c r="CE8" s="411"/>
      <c r="CF8" s="411"/>
      <c r="CG8" s="411"/>
      <c r="CH8" s="411"/>
      <c r="CI8" s="411"/>
      <c r="CJ8" s="411"/>
      <c r="CK8" s="411"/>
      <c r="CL8" s="411"/>
      <c r="CM8" s="411"/>
      <c r="CN8" s="411"/>
      <c r="CO8" s="411"/>
      <c r="CP8" s="411"/>
      <c r="CQ8" s="411"/>
      <c r="CR8" s="411"/>
      <c r="CS8" s="412"/>
      <c r="CT8" s="447">
        <v>0.38</v>
      </c>
      <c r="CU8" s="448"/>
      <c r="CV8" s="448"/>
      <c r="CW8" s="448"/>
      <c r="CX8" s="448"/>
      <c r="CY8" s="448"/>
      <c r="CZ8" s="448"/>
      <c r="DA8" s="449"/>
      <c r="DB8" s="447">
        <v>0.38</v>
      </c>
      <c r="DC8" s="448"/>
      <c r="DD8" s="448"/>
      <c r="DE8" s="448"/>
      <c r="DF8" s="448"/>
      <c r="DG8" s="448"/>
      <c r="DH8" s="448"/>
      <c r="DI8" s="449"/>
    </row>
    <row r="9" spans="1:119" ht="18.75" customHeight="1" thickBot="1" x14ac:dyDescent="0.2">
      <c r="A9" s="169"/>
      <c r="B9" s="401" t="s">
        <v>106</v>
      </c>
      <c r="C9" s="402"/>
      <c r="D9" s="402"/>
      <c r="E9" s="402"/>
      <c r="F9" s="402"/>
      <c r="G9" s="402"/>
      <c r="H9" s="402"/>
      <c r="I9" s="402"/>
      <c r="J9" s="402"/>
      <c r="K9" s="450"/>
      <c r="L9" s="451" t="s">
        <v>107</v>
      </c>
      <c r="M9" s="452"/>
      <c r="N9" s="452"/>
      <c r="O9" s="452"/>
      <c r="P9" s="452"/>
      <c r="Q9" s="453"/>
      <c r="R9" s="454">
        <v>79306</v>
      </c>
      <c r="S9" s="455"/>
      <c r="T9" s="455"/>
      <c r="U9" s="455"/>
      <c r="V9" s="456"/>
      <c r="W9" s="364" t="s">
        <v>108</v>
      </c>
      <c r="X9" s="365"/>
      <c r="Y9" s="365"/>
      <c r="Z9" s="365"/>
      <c r="AA9" s="365"/>
      <c r="AB9" s="365"/>
      <c r="AC9" s="365"/>
      <c r="AD9" s="365"/>
      <c r="AE9" s="365"/>
      <c r="AF9" s="365"/>
      <c r="AG9" s="365"/>
      <c r="AH9" s="365"/>
      <c r="AI9" s="365"/>
      <c r="AJ9" s="365"/>
      <c r="AK9" s="365"/>
      <c r="AL9" s="366"/>
      <c r="AM9" s="436" t="s">
        <v>109</v>
      </c>
      <c r="AN9" s="437"/>
      <c r="AO9" s="437"/>
      <c r="AP9" s="437"/>
      <c r="AQ9" s="437"/>
      <c r="AR9" s="437"/>
      <c r="AS9" s="437"/>
      <c r="AT9" s="438"/>
      <c r="AU9" s="439" t="s">
        <v>90</v>
      </c>
      <c r="AV9" s="440"/>
      <c r="AW9" s="440"/>
      <c r="AX9" s="440"/>
      <c r="AY9" s="441" t="s">
        <v>110</v>
      </c>
      <c r="AZ9" s="442"/>
      <c r="BA9" s="442"/>
      <c r="BB9" s="442"/>
      <c r="BC9" s="442"/>
      <c r="BD9" s="442"/>
      <c r="BE9" s="442"/>
      <c r="BF9" s="442"/>
      <c r="BG9" s="442"/>
      <c r="BH9" s="442"/>
      <c r="BI9" s="442"/>
      <c r="BJ9" s="442"/>
      <c r="BK9" s="442"/>
      <c r="BL9" s="442"/>
      <c r="BM9" s="443"/>
      <c r="BN9" s="407">
        <v>-150887</v>
      </c>
      <c r="BO9" s="408"/>
      <c r="BP9" s="408"/>
      <c r="BQ9" s="408"/>
      <c r="BR9" s="408"/>
      <c r="BS9" s="408"/>
      <c r="BT9" s="408"/>
      <c r="BU9" s="409"/>
      <c r="BV9" s="407">
        <v>39882</v>
      </c>
      <c r="BW9" s="408"/>
      <c r="BX9" s="408"/>
      <c r="BY9" s="408"/>
      <c r="BZ9" s="408"/>
      <c r="CA9" s="408"/>
      <c r="CB9" s="408"/>
      <c r="CC9" s="409"/>
      <c r="CD9" s="410" t="s">
        <v>111</v>
      </c>
      <c r="CE9" s="411"/>
      <c r="CF9" s="411"/>
      <c r="CG9" s="411"/>
      <c r="CH9" s="411"/>
      <c r="CI9" s="411"/>
      <c r="CJ9" s="411"/>
      <c r="CK9" s="411"/>
      <c r="CL9" s="411"/>
      <c r="CM9" s="411"/>
      <c r="CN9" s="411"/>
      <c r="CO9" s="411"/>
      <c r="CP9" s="411"/>
      <c r="CQ9" s="411"/>
      <c r="CR9" s="411"/>
      <c r="CS9" s="412"/>
      <c r="CT9" s="404">
        <v>18</v>
      </c>
      <c r="CU9" s="405"/>
      <c r="CV9" s="405"/>
      <c r="CW9" s="405"/>
      <c r="CX9" s="405"/>
      <c r="CY9" s="405"/>
      <c r="CZ9" s="405"/>
      <c r="DA9" s="406"/>
      <c r="DB9" s="404">
        <v>17.8</v>
      </c>
      <c r="DC9" s="405"/>
      <c r="DD9" s="405"/>
      <c r="DE9" s="405"/>
      <c r="DF9" s="405"/>
      <c r="DG9" s="405"/>
      <c r="DH9" s="405"/>
      <c r="DI9" s="406"/>
    </row>
    <row r="10" spans="1:119" ht="18.75" customHeight="1" thickBot="1" x14ac:dyDescent="0.2">
      <c r="A10" s="169"/>
      <c r="B10" s="401"/>
      <c r="C10" s="402"/>
      <c r="D10" s="402"/>
      <c r="E10" s="402"/>
      <c r="F10" s="402"/>
      <c r="G10" s="402"/>
      <c r="H10" s="402"/>
      <c r="I10" s="402"/>
      <c r="J10" s="402"/>
      <c r="K10" s="450"/>
      <c r="L10" s="457" t="s">
        <v>112</v>
      </c>
      <c r="M10" s="437"/>
      <c r="N10" s="437"/>
      <c r="O10" s="437"/>
      <c r="P10" s="437"/>
      <c r="Q10" s="438"/>
      <c r="R10" s="458">
        <v>84499</v>
      </c>
      <c r="S10" s="459"/>
      <c r="T10" s="459"/>
      <c r="U10" s="459"/>
      <c r="V10" s="460"/>
      <c r="W10" s="395"/>
      <c r="X10" s="396"/>
      <c r="Y10" s="396"/>
      <c r="Z10" s="396"/>
      <c r="AA10" s="396"/>
      <c r="AB10" s="396"/>
      <c r="AC10" s="396"/>
      <c r="AD10" s="396"/>
      <c r="AE10" s="396"/>
      <c r="AF10" s="396"/>
      <c r="AG10" s="396"/>
      <c r="AH10" s="396"/>
      <c r="AI10" s="396"/>
      <c r="AJ10" s="396"/>
      <c r="AK10" s="396"/>
      <c r="AL10" s="399"/>
      <c r="AM10" s="436" t="s">
        <v>113</v>
      </c>
      <c r="AN10" s="437"/>
      <c r="AO10" s="437"/>
      <c r="AP10" s="437"/>
      <c r="AQ10" s="437"/>
      <c r="AR10" s="437"/>
      <c r="AS10" s="437"/>
      <c r="AT10" s="438"/>
      <c r="AU10" s="439" t="s">
        <v>114</v>
      </c>
      <c r="AV10" s="440"/>
      <c r="AW10" s="440"/>
      <c r="AX10" s="440"/>
      <c r="AY10" s="441" t="s">
        <v>115</v>
      </c>
      <c r="AZ10" s="442"/>
      <c r="BA10" s="442"/>
      <c r="BB10" s="442"/>
      <c r="BC10" s="442"/>
      <c r="BD10" s="442"/>
      <c r="BE10" s="442"/>
      <c r="BF10" s="442"/>
      <c r="BG10" s="442"/>
      <c r="BH10" s="442"/>
      <c r="BI10" s="442"/>
      <c r="BJ10" s="442"/>
      <c r="BK10" s="442"/>
      <c r="BL10" s="442"/>
      <c r="BM10" s="443"/>
      <c r="BN10" s="407">
        <v>211984</v>
      </c>
      <c r="BO10" s="408"/>
      <c r="BP10" s="408"/>
      <c r="BQ10" s="408"/>
      <c r="BR10" s="408"/>
      <c r="BS10" s="408"/>
      <c r="BT10" s="408"/>
      <c r="BU10" s="409"/>
      <c r="BV10" s="407">
        <v>187470</v>
      </c>
      <c r="BW10" s="408"/>
      <c r="BX10" s="408"/>
      <c r="BY10" s="408"/>
      <c r="BZ10" s="408"/>
      <c r="CA10" s="408"/>
      <c r="CB10" s="408"/>
      <c r="CC10" s="409"/>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6" t="s">
        <v>119</v>
      </c>
      <c r="AN11" s="437"/>
      <c r="AO11" s="437"/>
      <c r="AP11" s="437"/>
      <c r="AQ11" s="437"/>
      <c r="AR11" s="437"/>
      <c r="AS11" s="437"/>
      <c r="AT11" s="438"/>
      <c r="AU11" s="439" t="s">
        <v>90</v>
      </c>
      <c r="AV11" s="440"/>
      <c r="AW11" s="440"/>
      <c r="AX11" s="440"/>
      <c r="AY11" s="441" t="s">
        <v>120</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121</v>
      </c>
      <c r="CE11" s="411"/>
      <c r="CF11" s="411"/>
      <c r="CG11" s="411"/>
      <c r="CH11" s="411"/>
      <c r="CI11" s="411"/>
      <c r="CJ11" s="411"/>
      <c r="CK11" s="411"/>
      <c r="CL11" s="411"/>
      <c r="CM11" s="411"/>
      <c r="CN11" s="411"/>
      <c r="CO11" s="411"/>
      <c r="CP11" s="411"/>
      <c r="CQ11" s="411"/>
      <c r="CR11" s="411"/>
      <c r="CS11" s="412"/>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15">
      <c r="A12" s="169"/>
      <c r="B12" s="467" t="s">
        <v>123</v>
      </c>
      <c r="C12" s="468"/>
      <c r="D12" s="468"/>
      <c r="E12" s="468"/>
      <c r="F12" s="468"/>
      <c r="G12" s="468"/>
      <c r="H12" s="468"/>
      <c r="I12" s="468"/>
      <c r="J12" s="468"/>
      <c r="K12" s="469"/>
      <c r="L12" s="476" t="s">
        <v>124</v>
      </c>
      <c r="M12" s="477"/>
      <c r="N12" s="477"/>
      <c r="O12" s="477"/>
      <c r="P12" s="477"/>
      <c r="Q12" s="478"/>
      <c r="R12" s="479">
        <v>74204</v>
      </c>
      <c r="S12" s="480"/>
      <c r="T12" s="480"/>
      <c r="U12" s="480"/>
      <c r="V12" s="481"/>
      <c r="W12" s="482" t="s">
        <v>1</v>
      </c>
      <c r="X12" s="440"/>
      <c r="Y12" s="440"/>
      <c r="Z12" s="440"/>
      <c r="AA12" s="440"/>
      <c r="AB12" s="483"/>
      <c r="AC12" s="484" t="s">
        <v>125</v>
      </c>
      <c r="AD12" s="485"/>
      <c r="AE12" s="485"/>
      <c r="AF12" s="485"/>
      <c r="AG12" s="486"/>
      <c r="AH12" s="484" t="s">
        <v>126</v>
      </c>
      <c r="AI12" s="485"/>
      <c r="AJ12" s="485"/>
      <c r="AK12" s="485"/>
      <c r="AL12" s="487"/>
      <c r="AM12" s="436" t="s">
        <v>127</v>
      </c>
      <c r="AN12" s="437"/>
      <c r="AO12" s="437"/>
      <c r="AP12" s="437"/>
      <c r="AQ12" s="437"/>
      <c r="AR12" s="437"/>
      <c r="AS12" s="437"/>
      <c r="AT12" s="438"/>
      <c r="AU12" s="439" t="s">
        <v>90</v>
      </c>
      <c r="AV12" s="440"/>
      <c r="AW12" s="440"/>
      <c r="AX12" s="440"/>
      <c r="AY12" s="441" t="s">
        <v>128</v>
      </c>
      <c r="AZ12" s="442"/>
      <c r="BA12" s="442"/>
      <c r="BB12" s="442"/>
      <c r="BC12" s="442"/>
      <c r="BD12" s="442"/>
      <c r="BE12" s="442"/>
      <c r="BF12" s="442"/>
      <c r="BG12" s="442"/>
      <c r="BH12" s="442"/>
      <c r="BI12" s="442"/>
      <c r="BJ12" s="442"/>
      <c r="BK12" s="442"/>
      <c r="BL12" s="442"/>
      <c r="BM12" s="443"/>
      <c r="BN12" s="407">
        <v>400000</v>
      </c>
      <c r="BO12" s="408"/>
      <c r="BP12" s="408"/>
      <c r="BQ12" s="408"/>
      <c r="BR12" s="408"/>
      <c r="BS12" s="408"/>
      <c r="BT12" s="408"/>
      <c r="BU12" s="409"/>
      <c r="BV12" s="407">
        <v>0</v>
      </c>
      <c r="BW12" s="408"/>
      <c r="BX12" s="408"/>
      <c r="BY12" s="408"/>
      <c r="BZ12" s="408"/>
      <c r="CA12" s="408"/>
      <c r="CB12" s="408"/>
      <c r="CC12" s="409"/>
      <c r="CD12" s="410" t="s">
        <v>129</v>
      </c>
      <c r="CE12" s="411"/>
      <c r="CF12" s="411"/>
      <c r="CG12" s="411"/>
      <c r="CH12" s="411"/>
      <c r="CI12" s="411"/>
      <c r="CJ12" s="411"/>
      <c r="CK12" s="411"/>
      <c r="CL12" s="411"/>
      <c r="CM12" s="411"/>
      <c r="CN12" s="411"/>
      <c r="CO12" s="411"/>
      <c r="CP12" s="411"/>
      <c r="CQ12" s="411"/>
      <c r="CR12" s="411"/>
      <c r="CS12" s="412"/>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15">
      <c r="A13" s="169"/>
      <c r="B13" s="470"/>
      <c r="C13" s="471"/>
      <c r="D13" s="471"/>
      <c r="E13" s="471"/>
      <c r="F13" s="471"/>
      <c r="G13" s="471"/>
      <c r="H13" s="471"/>
      <c r="I13" s="471"/>
      <c r="J13" s="471"/>
      <c r="K13" s="472"/>
      <c r="L13" s="178"/>
      <c r="M13" s="498" t="s">
        <v>130</v>
      </c>
      <c r="N13" s="499"/>
      <c r="O13" s="499"/>
      <c r="P13" s="499"/>
      <c r="Q13" s="500"/>
      <c r="R13" s="491">
        <v>73843</v>
      </c>
      <c r="S13" s="492"/>
      <c r="T13" s="492"/>
      <c r="U13" s="492"/>
      <c r="V13" s="493"/>
      <c r="W13" s="423" t="s">
        <v>131</v>
      </c>
      <c r="X13" s="424"/>
      <c r="Y13" s="424"/>
      <c r="Z13" s="424"/>
      <c r="AA13" s="424"/>
      <c r="AB13" s="414"/>
      <c r="AC13" s="458">
        <v>2695</v>
      </c>
      <c r="AD13" s="459"/>
      <c r="AE13" s="459"/>
      <c r="AF13" s="459"/>
      <c r="AG13" s="501"/>
      <c r="AH13" s="458">
        <v>3308</v>
      </c>
      <c r="AI13" s="459"/>
      <c r="AJ13" s="459"/>
      <c r="AK13" s="459"/>
      <c r="AL13" s="460"/>
      <c r="AM13" s="436" t="s">
        <v>132</v>
      </c>
      <c r="AN13" s="437"/>
      <c r="AO13" s="437"/>
      <c r="AP13" s="437"/>
      <c r="AQ13" s="437"/>
      <c r="AR13" s="437"/>
      <c r="AS13" s="437"/>
      <c r="AT13" s="438"/>
      <c r="AU13" s="439" t="s">
        <v>114</v>
      </c>
      <c r="AV13" s="440"/>
      <c r="AW13" s="440"/>
      <c r="AX13" s="440"/>
      <c r="AY13" s="441" t="s">
        <v>133</v>
      </c>
      <c r="AZ13" s="442"/>
      <c r="BA13" s="442"/>
      <c r="BB13" s="442"/>
      <c r="BC13" s="442"/>
      <c r="BD13" s="442"/>
      <c r="BE13" s="442"/>
      <c r="BF13" s="442"/>
      <c r="BG13" s="442"/>
      <c r="BH13" s="442"/>
      <c r="BI13" s="442"/>
      <c r="BJ13" s="442"/>
      <c r="BK13" s="442"/>
      <c r="BL13" s="442"/>
      <c r="BM13" s="443"/>
      <c r="BN13" s="407">
        <v>-338903</v>
      </c>
      <c r="BO13" s="408"/>
      <c r="BP13" s="408"/>
      <c r="BQ13" s="408"/>
      <c r="BR13" s="408"/>
      <c r="BS13" s="408"/>
      <c r="BT13" s="408"/>
      <c r="BU13" s="409"/>
      <c r="BV13" s="407">
        <v>227352</v>
      </c>
      <c r="BW13" s="408"/>
      <c r="BX13" s="408"/>
      <c r="BY13" s="408"/>
      <c r="BZ13" s="408"/>
      <c r="CA13" s="408"/>
      <c r="CB13" s="408"/>
      <c r="CC13" s="409"/>
      <c r="CD13" s="410" t="s">
        <v>134</v>
      </c>
      <c r="CE13" s="411"/>
      <c r="CF13" s="411"/>
      <c r="CG13" s="411"/>
      <c r="CH13" s="411"/>
      <c r="CI13" s="411"/>
      <c r="CJ13" s="411"/>
      <c r="CK13" s="411"/>
      <c r="CL13" s="411"/>
      <c r="CM13" s="411"/>
      <c r="CN13" s="411"/>
      <c r="CO13" s="411"/>
      <c r="CP13" s="411"/>
      <c r="CQ13" s="411"/>
      <c r="CR13" s="411"/>
      <c r="CS13" s="412"/>
      <c r="CT13" s="404">
        <v>10.8</v>
      </c>
      <c r="CU13" s="405"/>
      <c r="CV13" s="405"/>
      <c r="CW13" s="405"/>
      <c r="CX13" s="405"/>
      <c r="CY13" s="405"/>
      <c r="CZ13" s="405"/>
      <c r="DA13" s="406"/>
      <c r="DB13" s="404">
        <v>10.5</v>
      </c>
      <c r="DC13" s="405"/>
      <c r="DD13" s="405"/>
      <c r="DE13" s="405"/>
      <c r="DF13" s="405"/>
      <c r="DG13" s="405"/>
      <c r="DH13" s="405"/>
      <c r="DI13" s="406"/>
    </row>
    <row r="14" spans="1:119" ht="18.75" customHeight="1" thickBot="1" x14ac:dyDescent="0.2">
      <c r="A14" s="169"/>
      <c r="B14" s="470"/>
      <c r="C14" s="471"/>
      <c r="D14" s="471"/>
      <c r="E14" s="471"/>
      <c r="F14" s="471"/>
      <c r="G14" s="471"/>
      <c r="H14" s="471"/>
      <c r="I14" s="471"/>
      <c r="J14" s="471"/>
      <c r="K14" s="472"/>
      <c r="L14" s="488" t="s">
        <v>135</v>
      </c>
      <c r="M14" s="489"/>
      <c r="N14" s="489"/>
      <c r="O14" s="489"/>
      <c r="P14" s="489"/>
      <c r="Q14" s="490"/>
      <c r="R14" s="491">
        <v>75522</v>
      </c>
      <c r="S14" s="492"/>
      <c r="T14" s="492"/>
      <c r="U14" s="492"/>
      <c r="V14" s="493"/>
      <c r="W14" s="397"/>
      <c r="X14" s="398"/>
      <c r="Y14" s="398"/>
      <c r="Z14" s="398"/>
      <c r="AA14" s="398"/>
      <c r="AB14" s="387"/>
      <c r="AC14" s="494">
        <v>8.1999999999999993</v>
      </c>
      <c r="AD14" s="495"/>
      <c r="AE14" s="495"/>
      <c r="AF14" s="495"/>
      <c r="AG14" s="496"/>
      <c r="AH14" s="494">
        <v>9.1</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136</v>
      </c>
      <c r="CE14" s="503"/>
      <c r="CF14" s="503"/>
      <c r="CG14" s="503"/>
      <c r="CH14" s="503"/>
      <c r="CI14" s="503"/>
      <c r="CJ14" s="503"/>
      <c r="CK14" s="503"/>
      <c r="CL14" s="503"/>
      <c r="CM14" s="503"/>
      <c r="CN14" s="503"/>
      <c r="CO14" s="503"/>
      <c r="CP14" s="503"/>
      <c r="CQ14" s="503"/>
      <c r="CR14" s="503"/>
      <c r="CS14" s="504"/>
      <c r="CT14" s="505">
        <v>80.099999999999994</v>
      </c>
      <c r="CU14" s="506"/>
      <c r="CV14" s="506"/>
      <c r="CW14" s="506"/>
      <c r="CX14" s="506"/>
      <c r="CY14" s="506"/>
      <c r="CZ14" s="506"/>
      <c r="DA14" s="507"/>
      <c r="DB14" s="505">
        <v>77</v>
      </c>
      <c r="DC14" s="506"/>
      <c r="DD14" s="506"/>
      <c r="DE14" s="506"/>
      <c r="DF14" s="506"/>
      <c r="DG14" s="506"/>
      <c r="DH14" s="506"/>
      <c r="DI14" s="507"/>
    </row>
    <row r="15" spans="1:119" ht="18.75" customHeight="1" x14ac:dyDescent="0.15">
      <c r="A15" s="169"/>
      <c r="B15" s="470"/>
      <c r="C15" s="471"/>
      <c r="D15" s="471"/>
      <c r="E15" s="471"/>
      <c r="F15" s="471"/>
      <c r="G15" s="471"/>
      <c r="H15" s="471"/>
      <c r="I15" s="471"/>
      <c r="J15" s="471"/>
      <c r="K15" s="472"/>
      <c r="L15" s="178"/>
      <c r="M15" s="498" t="s">
        <v>130</v>
      </c>
      <c r="N15" s="499"/>
      <c r="O15" s="499"/>
      <c r="P15" s="499"/>
      <c r="Q15" s="500"/>
      <c r="R15" s="491">
        <v>75206</v>
      </c>
      <c r="S15" s="492"/>
      <c r="T15" s="492"/>
      <c r="U15" s="492"/>
      <c r="V15" s="493"/>
      <c r="W15" s="423" t="s">
        <v>137</v>
      </c>
      <c r="X15" s="424"/>
      <c r="Y15" s="424"/>
      <c r="Z15" s="424"/>
      <c r="AA15" s="424"/>
      <c r="AB15" s="414"/>
      <c r="AC15" s="458">
        <v>6014</v>
      </c>
      <c r="AD15" s="459"/>
      <c r="AE15" s="459"/>
      <c r="AF15" s="459"/>
      <c r="AG15" s="501"/>
      <c r="AH15" s="458">
        <v>6710</v>
      </c>
      <c r="AI15" s="459"/>
      <c r="AJ15" s="459"/>
      <c r="AK15" s="459"/>
      <c r="AL15" s="460"/>
      <c r="AM15" s="436"/>
      <c r="AN15" s="437"/>
      <c r="AO15" s="437"/>
      <c r="AP15" s="437"/>
      <c r="AQ15" s="437"/>
      <c r="AR15" s="437"/>
      <c r="AS15" s="437"/>
      <c r="AT15" s="438"/>
      <c r="AU15" s="439"/>
      <c r="AV15" s="440"/>
      <c r="AW15" s="440"/>
      <c r="AX15" s="440"/>
      <c r="AY15" s="367" t="s">
        <v>138</v>
      </c>
      <c r="AZ15" s="368"/>
      <c r="BA15" s="368"/>
      <c r="BB15" s="368"/>
      <c r="BC15" s="368"/>
      <c r="BD15" s="368"/>
      <c r="BE15" s="368"/>
      <c r="BF15" s="368"/>
      <c r="BG15" s="368"/>
      <c r="BH15" s="368"/>
      <c r="BI15" s="368"/>
      <c r="BJ15" s="368"/>
      <c r="BK15" s="368"/>
      <c r="BL15" s="368"/>
      <c r="BM15" s="369"/>
      <c r="BN15" s="370">
        <v>8756039</v>
      </c>
      <c r="BO15" s="371"/>
      <c r="BP15" s="371"/>
      <c r="BQ15" s="371"/>
      <c r="BR15" s="371"/>
      <c r="BS15" s="371"/>
      <c r="BT15" s="371"/>
      <c r="BU15" s="372"/>
      <c r="BV15" s="370">
        <v>8701724</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18.2</v>
      </c>
      <c r="AD16" s="495"/>
      <c r="AE16" s="495"/>
      <c r="AF16" s="495"/>
      <c r="AG16" s="496"/>
      <c r="AH16" s="494">
        <v>18.399999999999999</v>
      </c>
      <c r="AI16" s="495"/>
      <c r="AJ16" s="495"/>
      <c r="AK16" s="495"/>
      <c r="AL16" s="497"/>
      <c r="AM16" s="436"/>
      <c r="AN16" s="437"/>
      <c r="AO16" s="437"/>
      <c r="AP16" s="437"/>
      <c r="AQ16" s="437"/>
      <c r="AR16" s="437"/>
      <c r="AS16" s="437"/>
      <c r="AT16" s="438"/>
      <c r="AU16" s="439"/>
      <c r="AV16" s="440"/>
      <c r="AW16" s="440"/>
      <c r="AX16" s="440"/>
      <c r="AY16" s="441" t="s">
        <v>142</v>
      </c>
      <c r="AZ16" s="442"/>
      <c r="BA16" s="442"/>
      <c r="BB16" s="442"/>
      <c r="BC16" s="442"/>
      <c r="BD16" s="442"/>
      <c r="BE16" s="442"/>
      <c r="BF16" s="442"/>
      <c r="BG16" s="442"/>
      <c r="BH16" s="442"/>
      <c r="BI16" s="442"/>
      <c r="BJ16" s="442"/>
      <c r="BK16" s="442"/>
      <c r="BL16" s="442"/>
      <c r="BM16" s="443"/>
      <c r="BN16" s="407">
        <v>23012440</v>
      </c>
      <c r="BO16" s="408"/>
      <c r="BP16" s="408"/>
      <c r="BQ16" s="408"/>
      <c r="BR16" s="408"/>
      <c r="BS16" s="408"/>
      <c r="BT16" s="408"/>
      <c r="BU16" s="409"/>
      <c r="BV16" s="407">
        <v>22557517</v>
      </c>
      <c r="BW16" s="408"/>
      <c r="BX16" s="408"/>
      <c r="BY16" s="408"/>
      <c r="BZ16" s="408"/>
      <c r="CA16" s="408"/>
      <c r="CB16" s="408"/>
      <c r="CC16" s="409"/>
      <c r="CD16" s="182"/>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
      <c r="A17" s="169"/>
      <c r="B17" s="473"/>
      <c r="C17" s="474"/>
      <c r="D17" s="474"/>
      <c r="E17" s="474"/>
      <c r="F17" s="474"/>
      <c r="G17" s="474"/>
      <c r="H17" s="474"/>
      <c r="I17" s="474"/>
      <c r="J17" s="474"/>
      <c r="K17" s="475"/>
      <c r="L17" s="183"/>
      <c r="M17" s="518" t="s">
        <v>143</v>
      </c>
      <c r="N17" s="519"/>
      <c r="O17" s="519"/>
      <c r="P17" s="519"/>
      <c r="Q17" s="520"/>
      <c r="R17" s="513" t="s">
        <v>144</v>
      </c>
      <c r="S17" s="514"/>
      <c r="T17" s="514"/>
      <c r="U17" s="514"/>
      <c r="V17" s="515"/>
      <c r="W17" s="423" t="s">
        <v>145</v>
      </c>
      <c r="X17" s="424"/>
      <c r="Y17" s="424"/>
      <c r="Z17" s="424"/>
      <c r="AA17" s="424"/>
      <c r="AB17" s="414"/>
      <c r="AC17" s="458">
        <v>24329</v>
      </c>
      <c r="AD17" s="459"/>
      <c r="AE17" s="459"/>
      <c r="AF17" s="459"/>
      <c r="AG17" s="501"/>
      <c r="AH17" s="458">
        <v>26484</v>
      </c>
      <c r="AI17" s="459"/>
      <c r="AJ17" s="459"/>
      <c r="AK17" s="459"/>
      <c r="AL17" s="460"/>
      <c r="AM17" s="436"/>
      <c r="AN17" s="437"/>
      <c r="AO17" s="437"/>
      <c r="AP17" s="437"/>
      <c r="AQ17" s="437"/>
      <c r="AR17" s="437"/>
      <c r="AS17" s="437"/>
      <c r="AT17" s="438"/>
      <c r="AU17" s="439"/>
      <c r="AV17" s="440"/>
      <c r="AW17" s="440"/>
      <c r="AX17" s="440"/>
      <c r="AY17" s="441" t="s">
        <v>146</v>
      </c>
      <c r="AZ17" s="442"/>
      <c r="BA17" s="442"/>
      <c r="BB17" s="442"/>
      <c r="BC17" s="442"/>
      <c r="BD17" s="442"/>
      <c r="BE17" s="442"/>
      <c r="BF17" s="442"/>
      <c r="BG17" s="442"/>
      <c r="BH17" s="442"/>
      <c r="BI17" s="442"/>
      <c r="BJ17" s="442"/>
      <c r="BK17" s="442"/>
      <c r="BL17" s="442"/>
      <c r="BM17" s="443"/>
      <c r="BN17" s="407">
        <v>10870563</v>
      </c>
      <c r="BO17" s="408"/>
      <c r="BP17" s="408"/>
      <c r="BQ17" s="408"/>
      <c r="BR17" s="408"/>
      <c r="BS17" s="408"/>
      <c r="BT17" s="408"/>
      <c r="BU17" s="409"/>
      <c r="BV17" s="407">
        <v>10803516</v>
      </c>
      <c r="BW17" s="408"/>
      <c r="BX17" s="408"/>
      <c r="BY17" s="408"/>
      <c r="BZ17" s="408"/>
      <c r="CA17" s="408"/>
      <c r="CB17" s="408"/>
      <c r="CC17" s="409"/>
      <c r="CD17" s="182"/>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
      <c r="A18" s="169"/>
      <c r="B18" s="529" t="s">
        <v>147</v>
      </c>
      <c r="C18" s="450"/>
      <c r="D18" s="450"/>
      <c r="E18" s="530"/>
      <c r="F18" s="530"/>
      <c r="G18" s="530"/>
      <c r="H18" s="530"/>
      <c r="I18" s="530"/>
      <c r="J18" s="530"/>
      <c r="K18" s="530"/>
      <c r="L18" s="531">
        <v>481.02</v>
      </c>
      <c r="M18" s="531"/>
      <c r="N18" s="531"/>
      <c r="O18" s="531"/>
      <c r="P18" s="531"/>
      <c r="Q18" s="531"/>
      <c r="R18" s="532"/>
      <c r="S18" s="532"/>
      <c r="T18" s="532"/>
      <c r="U18" s="532"/>
      <c r="V18" s="533"/>
      <c r="W18" s="425"/>
      <c r="X18" s="426"/>
      <c r="Y18" s="426"/>
      <c r="Z18" s="426"/>
      <c r="AA18" s="426"/>
      <c r="AB18" s="417"/>
      <c r="AC18" s="534">
        <v>73.599999999999994</v>
      </c>
      <c r="AD18" s="535"/>
      <c r="AE18" s="535"/>
      <c r="AF18" s="535"/>
      <c r="AG18" s="536"/>
      <c r="AH18" s="534">
        <v>72.599999999999994</v>
      </c>
      <c r="AI18" s="535"/>
      <c r="AJ18" s="535"/>
      <c r="AK18" s="535"/>
      <c r="AL18" s="537"/>
      <c r="AM18" s="436"/>
      <c r="AN18" s="437"/>
      <c r="AO18" s="437"/>
      <c r="AP18" s="437"/>
      <c r="AQ18" s="437"/>
      <c r="AR18" s="437"/>
      <c r="AS18" s="437"/>
      <c r="AT18" s="438"/>
      <c r="AU18" s="439"/>
      <c r="AV18" s="440"/>
      <c r="AW18" s="440"/>
      <c r="AX18" s="440"/>
      <c r="AY18" s="441" t="s">
        <v>148</v>
      </c>
      <c r="AZ18" s="442"/>
      <c r="BA18" s="442"/>
      <c r="BB18" s="442"/>
      <c r="BC18" s="442"/>
      <c r="BD18" s="442"/>
      <c r="BE18" s="442"/>
      <c r="BF18" s="442"/>
      <c r="BG18" s="442"/>
      <c r="BH18" s="442"/>
      <c r="BI18" s="442"/>
      <c r="BJ18" s="442"/>
      <c r="BK18" s="442"/>
      <c r="BL18" s="442"/>
      <c r="BM18" s="443"/>
      <c r="BN18" s="407">
        <v>25384131</v>
      </c>
      <c r="BO18" s="408"/>
      <c r="BP18" s="408"/>
      <c r="BQ18" s="408"/>
      <c r="BR18" s="408"/>
      <c r="BS18" s="408"/>
      <c r="BT18" s="408"/>
      <c r="BU18" s="409"/>
      <c r="BV18" s="407">
        <v>24376135</v>
      </c>
      <c r="BW18" s="408"/>
      <c r="BX18" s="408"/>
      <c r="BY18" s="408"/>
      <c r="BZ18" s="408"/>
      <c r="CA18" s="408"/>
      <c r="CB18" s="408"/>
      <c r="CC18" s="409"/>
      <c r="CD18" s="182"/>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
      <c r="A19" s="169"/>
      <c r="B19" s="529" t="s">
        <v>149</v>
      </c>
      <c r="C19" s="450"/>
      <c r="D19" s="450"/>
      <c r="E19" s="530"/>
      <c r="F19" s="530"/>
      <c r="G19" s="530"/>
      <c r="H19" s="530"/>
      <c r="I19" s="530"/>
      <c r="J19" s="530"/>
      <c r="K19" s="530"/>
      <c r="L19" s="538">
        <v>165</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150</v>
      </c>
      <c r="AZ19" s="442"/>
      <c r="BA19" s="442"/>
      <c r="BB19" s="442"/>
      <c r="BC19" s="442"/>
      <c r="BD19" s="442"/>
      <c r="BE19" s="442"/>
      <c r="BF19" s="442"/>
      <c r="BG19" s="442"/>
      <c r="BH19" s="442"/>
      <c r="BI19" s="442"/>
      <c r="BJ19" s="442"/>
      <c r="BK19" s="442"/>
      <c r="BL19" s="442"/>
      <c r="BM19" s="443"/>
      <c r="BN19" s="407">
        <v>30528088</v>
      </c>
      <c r="BO19" s="408"/>
      <c r="BP19" s="408"/>
      <c r="BQ19" s="408"/>
      <c r="BR19" s="408"/>
      <c r="BS19" s="408"/>
      <c r="BT19" s="408"/>
      <c r="BU19" s="409"/>
      <c r="BV19" s="407">
        <v>30132236</v>
      </c>
      <c r="BW19" s="408"/>
      <c r="BX19" s="408"/>
      <c r="BY19" s="408"/>
      <c r="BZ19" s="408"/>
      <c r="CA19" s="408"/>
      <c r="CB19" s="408"/>
      <c r="CC19" s="409"/>
      <c r="CD19" s="182"/>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
      <c r="A20" s="169"/>
      <c r="B20" s="529" t="s">
        <v>151</v>
      </c>
      <c r="C20" s="450"/>
      <c r="D20" s="450"/>
      <c r="E20" s="530"/>
      <c r="F20" s="530"/>
      <c r="G20" s="530"/>
      <c r="H20" s="530"/>
      <c r="I20" s="530"/>
      <c r="J20" s="530"/>
      <c r="K20" s="530"/>
      <c r="L20" s="538">
        <v>35584</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82"/>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
      <c r="A21" s="169"/>
      <c r="B21" s="547" t="s">
        <v>152</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82"/>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15">
      <c r="A22" s="169"/>
      <c r="B22" s="577" t="s">
        <v>153</v>
      </c>
      <c r="C22" s="551"/>
      <c r="D22" s="552"/>
      <c r="E22" s="419" t="s">
        <v>1</v>
      </c>
      <c r="F22" s="424"/>
      <c r="G22" s="424"/>
      <c r="H22" s="424"/>
      <c r="I22" s="424"/>
      <c r="J22" s="424"/>
      <c r="K22" s="414"/>
      <c r="L22" s="419" t="s">
        <v>154</v>
      </c>
      <c r="M22" s="424"/>
      <c r="N22" s="424"/>
      <c r="O22" s="424"/>
      <c r="P22" s="414"/>
      <c r="Q22" s="582" t="s">
        <v>155</v>
      </c>
      <c r="R22" s="583"/>
      <c r="S22" s="583"/>
      <c r="T22" s="583"/>
      <c r="U22" s="583"/>
      <c r="V22" s="584"/>
      <c r="W22" s="550" t="s">
        <v>156</v>
      </c>
      <c r="X22" s="551"/>
      <c r="Y22" s="552"/>
      <c r="Z22" s="419" t="s">
        <v>1</v>
      </c>
      <c r="AA22" s="424"/>
      <c r="AB22" s="424"/>
      <c r="AC22" s="424"/>
      <c r="AD22" s="424"/>
      <c r="AE22" s="424"/>
      <c r="AF22" s="424"/>
      <c r="AG22" s="414"/>
      <c r="AH22" s="588" t="s">
        <v>157</v>
      </c>
      <c r="AI22" s="424"/>
      <c r="AJ22" s="424"/>
      <c r="AK22" s="424"/>
      <c r="AL22" s="414"/>
      <c r="AM22" s="588" t="s">
        <v>158</v>
      </c>
      <c r="AN22" s="589"/>
      <c r="AO22" s="589"/>
      <c r="AP22" s="589"/>
      <c r="AQ22" s="589"/>
      <c r="AR22" s="590"/>
      <c r="AS22" s="582" t="s">
        <v>155</v>
      </c>
      <c r="AT22" s="583"/>
      <c r="AU22" s="583"/>
      <c r="AV22" s="583"/>
      <c r="AW22" s="583"/>
      <c r="AX22" s="594"/>
      <c r="AY22" s="367" t="s">
        <v>159</v>
      </c>
      <c r="AZ22" s="368"/>
      <c r="BA22" s="368"/>
      <c r="BB22" s="368"/>
      <c r="BC22" s="368"/>
      <c r="BD22" s="368"/>
      <c r="BE22" s="368"/>
      <c r="BF22" s="368"/>
      <c r="BG22" s="368"/>
      <c r="BH22" s="368"/>
      <c r="BI22" s="368"/>
      <c r="BJ22" s="368"/>
      <c r="BK22" s="368"/>
      <c r="BL22" s="368"/>
      <c r="BM22" s="369"/>
      <c r="BN22" s="370">
        <v>58158007</v>
      </c>
      <c r="BO22" s="371"/>
      <c r="BP22" s="371"/>
      <c r="BQ22" s="371"/>
      <c r="BR22" s="371"/>
      <c r="BS22" s="371"/>
      <c r="BT22" s="371"/>
      <c r="BU22" s="372"/>
      <c r="BV22" s="370">
        <v>60381913</v>
      </c>
      <c r="BW22" s="371"/>
      <c r="BX22" s="371"/>
      <c r="BY22" s="371"/>
      <c r="BZ22" s="371"/>
      <c r="CA22" s="371"/>
      <c r="CB22" s="371"/>
      <c r="CC22" s="372"/>
      <c r="CD22" s="182"/>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15">
      <c r="A23" s="169"/>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160</v>
      </c>
      <c r="AZ23" s="442"/>
      <c r="BA23" s="442"/>
      <c r="BB23" s="442"/>
      <c r="BC23" s="442"/>
      <c r="BD23" s="442"/>
      <c r="BE23" s="442"/>
      <c r="BF23" s="442"/>
      <c r="BG23" s="442"/>
      <c r="BH23" s="442"/>
      <c r="BI23" s="442"/>
      <c r="BJ23" s="442"/>
      <c r="BK23" s="442"/>
      <c r="BL23" s="442"/>
      <c r="BM23" s="443"/>
      <c r="BN23" s="407">
        <v>27876507</v>
      </c>
      <c r="BO23" s="408"/>
      <c r="BP23" s="408"/>
      <c r="BQ23" s="408"/>
      <c r="BR23" s="408"/>
      <c r="BS23" s="408"/>
      <c r="BT23" s="408"/>
      <c r="BU23" s="409"/>
      <c r="BV23" s="407">
        <v>29376213</v>
      </c>
      <c r="BW23" s="408"/>
      <c r="BX23" s="408"/>
      <c r="BY23" s="408"/>
      <c r="BZ23" s="408"/>
      <c r="CA23" s="408"/>
      <c r="CB23" s="408"/>
      <c r="CC23" s="409"/>
      <c r="CD23" s="182"/>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
      <c r="A24" s="169"/>
      <c r="B24" s="578"/>
      <c r="C24" s="554"/>
      <c r="D24" s="555"/>
      <c r="E24" s="457" t="s">
        <v>161</v>
      </c>
      <c r="F24" s="437"/>
      <c r="G24" s="437"/>
      <c r="H24" s="437"/>
      <c r="I24" s="437"/>
      <c r="J24" s="437"/>
      <c r="K24" s="438"/>
      <c r="L24" s="458">
        <v>1</v>
      </c>
      <c r="M24" s="459"/>
      <c r="N24" s="459"/>
      <c r="O24" s="459"/>
      <c r="P24" s="501"/>
      <c r="Q24" s="458">
        <v>9640</v>
      </c>
      <c r="R24" s="459"/>
      <c r="S24" s="459"/>
      <c r="T24" s="459"/>
      <c r="U24" s="459"/>
      <c r="V24" s="501"/>
      <c r="W24" s="553"/>
      <c r="X24" s="554"/>
      <c r="Y24" s="555"/>
      <c r="Z24" s="457" t="s">
        <v>162</v>
      </c>
      <c r="AA24" s="437"/>
      <c r="AB24" s="437"/>
      <c r="AC24" s="437"/>
      <c r="AD24" s="437"/>
      <c r="AE24" s="437"/>
      <c r="AF24" s="437"/>
      <c r="AG24" s="438"/>
      <c r="AH24" s="458">
        <v>454</v>
      </c>
      <c r="AI24" s="459"/>
      <c r="AJ24" s="459"/>
      <c r="AK24" s="459"/>
      <c r="AL24" s="501"/>
      <c r="AM24" s="458">
        <v>1405584</v>
      </c>
      <c r="AN24" s="459"/>
      <c r="AO24" s="459"/>
      <c r="AP24" s="459"/>
      <c r="AQ24" s="459"/>
      <c r="AR24" s="501"/>
      <c r="AS24" s="458">
        <v>3096</v>
      </c>
      <c r="AT24" s="459"/>
      <c r="AU24" s="459"/>
      <c r="AV24" s="459"/>
      <c r="AW24" s="459"/>
      <c r="AX24" s="460"/>
      <c r="AY24" s="523" t="s">
        <v>163</v>
      </c>
      <c r="AZ24" s="524"/>
      <c r="BA24" s="524"/>
      <c r="BB24" s="524"/>
      <c r="BC24" s="524"/>
      <c r="BD24" s="524"/>
      <c r="BE24" s="524"/>
      <c r="BF24" s="524"/>
      <c r="BG24" s="524"/>
      <c r="BH24" s="524"/>
      <c r="BI24" s="524"/>
      <c r="BJ24" s="524"/>
      <c r="BK24" s="524"/>
      <c r="BL24" s="524"/>
      <c r="BM24" s="525"/>
      <c r="BN24" s="407">
        <v>46638332</v>
      </c>
      <c r="BO24" s="408"/>
      <c r="BP24" s="408"/>
      <c r="BQ24" s="408"/>
      <c r="BR24" s="408"/>
      <c r="BS24" s="408"/>
      <c r="BT24" s="408"/>
      <c r="BU24" s="409"/>
      <c r="BV24" s="407">
        <v>47664707</v>
      </c>
      <c r="BW24" s="408"/>
      <c r="BX24" s="408"/>
      <c r="BY24" s="408"/>
      <c r="BZ24" s="408"/>
      <c r="CA24" s="408"/>
      <c r="CB24" s="408"/>
      <c r="CC24" s="409"/>
      <c r="CD24" s="182"/>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15">
      <c r="A25" s="169"/>
      <c r="B25" s="578"/>
      <c r="C25" s="554"/>
      <c r="D25" s="555"/>
      <c r="E25" s="457" t="s">
        <v>164</v>
      </c>
      <c r="F25" s="437"/>
      <c r="G25" s="437"/>
      <c r="H25" s="437"/>
      <c r="I25" s="437"/>
      <c r="J25" s="437"/>
      <c r="K25" s="438"/>
      <c r="L25" s="458">
        <v>2</v>
      </c>
      <c r="M25" s="459"/>
      <c r="N25" s="459"/>
      <c r="O25" s="459"/>
      <c r="P25" s="501"/>
      <c r="Q25" s="458">
        <v>7550</v>
      </c>
      <c r="R25" s="459"/>
      <c r="S25" s="459"/>
      <c r="T25" s="459"/>
      <c r="U25" s="459"/>
      <c r="V25" s="501"/>
      <c r="W25" s="553"/>
      <c r="X25" s="554"/>
      <c r="Y25" s="555"/>
      <c r="Z25" s="457" t="s">
        <v>165</v>
      </c>
      <c r="AA25" s="437"/>
      <c r="AB25" s="437"/>
      <c r="AC25" s="437"/>
      <c r="AD25" s="437"/>
      <c r="AE25" s="437"/>
      <c r="AF25" s="437"/>
      <c r="AG25" s="438"/>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10548991</v>
      </c>
      <c r="BO25" s="371"/>
      <c r="BP25" s="371"/>
      <c r="BQ25" s="371"/>
      <c r="BR25" s="371"/>
      <c r="BS25" s="371"/>
      <c r="BT25" s="371"/>
      <c r="BU25" s="372"/>
      <c r="BV25" s="370">
        <v>10869483</v>
      </c>
      <c r="BW25" s="371"/>
      <c r="BX25" s="371"/>
      <c r="BY25" s="371"/>
      <c r="BZ25" s="371"/>
      <c r="CA25" s="371"/>
      <c r="CB25" s="371"/>
      <c r="CC25" s="372"/>
      <c r="CD25" s="182"/>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15">
      <c r="A26" s="169"/>
      <c r="B26" s="578"/>
      <c r="C26" s="554"/>
      <c r="D26" s="555"/>
      <c r="E26" s="457" t="s">
        <v>167</v>
      </c>
      <c r="F26" s="437"/>
      <c r="G26" s="437"/>
      <c r="H26" s="437"/>
      <c r="I26" s="437"/>
      <c r="J26" s="437"/>
      <c r="K26" s="438"/>
      <c r="L26" s="458">
        <v>1</v>
      </c>
      <c r="M26" s="459"/>
      <c r="N26" s="459"/>
      <c r="O26" s="459"/>
      <c r="P26" s="501"/>
      <c r="Q26" s="458">
        <v>6500</v>
      </c>
      <c r="R26" s="459"/>
      <c r="S26" s="459"/>
      <c r="T26" s="459"/>
      <c r="U26" s="459"/>
      <c r="V26" s="501"/>
      <c r="W26" s="553"/>
      <c r="X26" s="554"/>
      <c r="Y26" s="555"/>
      <c r="Z26" s="457" t="s">
        <v>168</v>
      </c>
      <c r="AA26" s="559"/>
      <c r="AB26" s="559"/>
      <c r="AC26" s="559"/>
      <c r="AD26" s="559"/>
      <c r="AE26" s="559"/>
      <c r="AF26" s="559"/>
      <c r="AG26" s="560"/>
      <c r="AH26" s="458">
        <v>3</v>
      </c>
      <c r="AI26" s="459"/>
      <c r="AJ26" s="459"/>
      <c r="AK26" s="459"/>
      <c r="AL26" s="501"/>
      <c r="AM26" s="458">
        <v>8343</v>
      </c>
      <c r="AN26" s="459"/>
      <c r="AO26" s="459"/>
      <c r="AP26" s="459"/>
      <c r="AQ26" s="459"/>
      <c r="AR26" s="501"/>
      <c r="AS26" s="458">
        <v>2781</v>
      </c>
      <c r="AT26" s="459"/>
      <c r="AU26" s="459"/>
      <c r="AV26" s="459"/>
      <c r="AW26" s="459"/>
      <c r="AX26" s="460"/>
      <c r="AY26" s="410" t="s">
        <v>169</v>
      </c>
      <c r="AZ26" s="411"/>
      <c r="BA26" s="411"/>
      <c r="BB26" s="411"/>
      <c r="BC26" s="411"/>
      <c r="BD26" s="411"/>
      <c r="BE26" s="411"/>
      <c r="BF26" s="411"/>
      <c r="BG26" s="411"/>
      <c r="BH26" s="411"/>
      <c r="BI26" s="411"/>
      <c r="BJ26" s="411"/>
      <c r="BK26" s="411"/>
      <c r="BL26" s="411"/>
      <c r="BM26" s="412"/>
      <c r="BN26" s="407" t="s">
        <v>122</v>
      </c>
      <c r="BO26" s="408"/>
      <c r="BP26" s="408"/>
      <c r="BQ26" s="408"/>
      <c r="BR26" s="408"/>
      <c r="BS26" s="408"/>
      <c r="BT26" s="408"/>
      <c r="BU26" s="409"/>
      <c r="BV26" s="407" t="s">
        <v>122</v>
      </c>
      <c r="BW26" s="408"/>
      <c r="BX26" s="408"/>
      <c r="BY26" s="408"/>
      <c r="BZ26" s="408"/>
      <c r="CA26" s="408"/>
      <c r="CB26" s="408"/>
      <c r="CC26" s="409"/>
      <c r="CD26" s="182"/>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
      <c r="A27" s="169"/>
      <c r="B27" s="578"/>
      <c r="C27" s="554"/>
      <c r="D27" s="555"/>
      <c r="E27" s="457" t="s">
        <v>170</v>
      </c>
      <c r="F27" s="437"/>
      <c r="G27" s="437"/>
      <c r="H27" s="437"/>
      <c r="I27" s="437"/>
      <c r="J27" s="437"/>
      <c r="K27" s="438"/>
      <c r="L27" s="458">
        <v>1</v>
      </c>
      <c r="M27" s="459"/>
      <c r="N27" s="459"/>
      <c r="O27" s="459"/>
      <c r="P27" s="501"/>
      <c r="Q27" s="458">
        <v>4700</v>
      </c>
      <c r="R27" s="459"/>
      <c r="S27" s="459"/>
      <c r="T27" s="459"/>
      <c r="U27" s="459"/>
      <c r="V27" s="501"/>
      <c r="W27" s="553"/>
      <c r="X27" s="554"/>
      <c r="Y27" s="555"/>
      <c r="Z27" s="457" t="s">
        <v>171</v>
      </c>
      <c r="AA27" s="437"/>
      <c r="AB27" s="437"/>
      <c r="AC27" s="437"/>
      <c r="AD27" s="437"/>
      <c r="AE27" s="437"/>
      <c r="AF27" s="437"/>
      <c r="AG27" s="438"/>
      <c r="AH27" s="458">
        <v>45</v>
      </c>
      <c r="AI27" s="459"/>
      <c r="AJ27" s="459"/>
      <c r="AK27" s="459"/>
      <c r="AL27" s="501"/>
      <c r="AM27" s="458">
        <v>176107</v>
      </c>
      <c r="AN27" s="459"/>
      <c r="AO27" s="459"/>
      <c r="AP27" s="459"/>
      <c r="AQ27" s="459"/>
      <c r="AR27" s="501"/>
      <c r="AS27" s="458">
        <v>3913</v>
      </c>
      <c r="AT27" s="459"/>
      <c r="AU27" s="459"/>
      <c r="AV27" s="459"/>
      <c r="AW27" s="459"/>
      <c r="AX27" s="460"/>
      <c r="AY27" s="502" t="s">
        <v>172</v>
      </c>
      <c r="AZ27" s="503"/>
      <c r="BA27" s="503"/>
      <c r="BB27" s="503"/>
      <c r="BC27" s="503"/>
      <c r="BD27" s="503"/>
      <c r="BE27" s="503"/>
      <c r="BF27" s="503"/>
      <c r="BG27" s="503"/>
      <c r="BH27" s="503"/>
      <c r="BI27" s="503"/>
      <c r="BJ27" s="503"/>
      <c r="BK27" s="503"/>
      <c r="BL27" s="503"/>
      <c r="BM27" s="504"/>
      <c r="BN27" s="526">
        <v>1840550</v>
      </c>
      <c r="BO27" s="527"/>
      <c r="BP27" s="527"/>
      <c r="BQ27" s="527"/>
      <c r="BR27" s="527"/>
      <c r="BS27" s="527"/>
      <c r="BT27" s="527"/>
      <c r="BU27" s="528"/>
      <c r="BV27" s="526">
        <v>1839299</v>
      </c>
      <c r="BW27" s="527"/>
      <c r="BX27" s="527"/>
      <c r="BY27" s="527"/>
      <c r="BZ27" s="527"/>
      <c r="CA27" s="527"/>
      <c r="CB27" s="527"/>
      <c r="CC27" s="528"/>
      <c r="CD27" s="184"/>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15">
      <c r="A28" s="169"/>
      <c r="B28" s="578"/>
      <c r="C28" s="554"/>
      <c r="D28" s="555"/>
      <c r="E28" s="457" t="s">
        <v>173</v>
      </c>
      <c r="F28" s="437"/>
      <c r="G28" s="437"/>
      <c r="H28" s="437"/>
      <c r="I28" s="437"/>
      <c r="J28" s="437"/>
      <c r="K28" s="438"/>
      <c r="L28" s="458">
        <v>1</v>
      </c>
      <c r="M28" s="459"/>
      <c r="N28" s="459"/>
      <c r="O28" s="459"/>
      <c r="P28" s="501"/>
      <c r="Q28" s="458">
        <v>4150</v>
      </c>
      <c r="R28" s="459"/>
      <c r="S28" s="459"/>
      <c r="T28" s="459"/>
      <c r="U28" s="459"/>
      <c r="V28" s="501"/>
      <c r="W28" s="553"/>
      <c r="X28" s="554"/>
      <c r="Y28" s="555"/>
      <c r="Z28" s="457" t="s">
        <v>174</v>
      </c>
      <c r="AA28" s="437"/>
      <c r="AB28" s="437"/>
      <c r="AC28" s="437"/>
      <c r="AD28" s="437"/>
      <c r="AE28" s="437"/>
      <c r="AF28" s="437"/>
      <c r="AG28" s="438"/>
      <c r="AH28" s="458" t="s">
        <v>122</v>
      </c>
      <c r="AI28" s="459"/>
      <c r="AJ28" s="459"/>
      <c r="AK28" s="459"/>
      <c r="AL28" s="501"/>
      <c r="AM28" s="458" t="s">
        <v>122</v>
      </c>
      <c r="AN28" s="459"/>
      <c r="AO28" s="459"/>
      <c r="AP28" s="459"/>
      <c r="AQ28" s="459"/>
      <c r="AR28" s="501"/>
      <c r="AS28" s="458" t="s">
        <v>122</v>
      </c>
      <c r="AT28" s="459"/>
      <c r="AU28" s="459"/>
      <c r="AV28" s="459"/>
      <c r="AW28" s="459"/>
      <c r="AX28" s="460"/>
      <c r="AY28" s="561" t="s">
        <v>175</v>
      </c>
      <c r="AZ28" s="562"/>
      <c r="BA28" s="562"/>
      <c r="BB28" s="563"/>
      <c r="BC28" s="367" t="s">
        <v>46</v>
      </c>
      <c r="BD28" s="368"/>
      <c r="BE28" s="368"/>
      <c r="BF28" s="368"/>
      <c r="BG28" s="368"/>
      <c r="BH28" s="368"/>
      <c r="BI28" s="368"/>
      <c r="BJ28" s="368"/>
      <c r="BK28" s="368"/>
      <c r="BL28" s="368"/>
      <c r="BM28" s="369"/>
      <c r="BN28" s="370">
        <v>4585196</v>
      </c>
      <c r="BO28" s="371"/>
      <c r="BP28" s="371"/>
      <c r="BQ28" s="371"/>
      <c r="BR28" s="371"/>
      <c r="BS28" s="371"/>
      <c r="BT28" s="371"/>
      <c r="BU28" s="372"/>
      <c r="BV28" s="370">
        <v>4773212</v>
      </c>
      <c r="BW28" s="371"/>
      <c r="BX28" s="371"/>
      <c r="BY28" s="371"/>
      <c r="BZ28" s="371"/>
      <c r="CA28" s="371"/>
      <c r="CB28" s="371"/>
      <c r="CC28" s="372"/>
      <c r="CD28" s="182"/>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15">
      <c r="A29" s="169"/>
      <c r="B29" s="578"/>
      <c r="C29" s="554"/>
      <c r="D29" s="555"/>
      <c r="E29" s="457" t="s">
        <v>176</v>
      </c>
      <c r="F29" s="437"/>
      <c r="G29" s="437"/>
      <c r="H29" s="437"/>
      <c r="I29" s="437"/>
      <c r="J29" s="437"/>
      <c r="K29" s="438"/>
      <c r="L29" s="458">
        <v>20</v>
      </c>
      <c r="M29" s="459"/>
      <c r="N29" s="459"/>
      <c r="O29" s="459"/>
      <c r="P29" s="501"/>
      <c r="Q29" s="458">
        <v>3840</v>
      </c>
      <c r="R29" s="459"/>
      <c r="S29" s="459"/>
      <c r="T29" s="459"/>
      <c r="U29" s="459"/>
      <c r="V29" s="501"/>
      <c r="W29" s="556"/>
      <c r="X29" s="557"/>
      <c r="Y29" s="558"/>
      <c r="Z29" s="457" t="s">
        <v>177</v>
      </c>
      <c r="AA29" s="437"/>
      <c r="AB29" s="437"/>
      <c r="AC29" s="437"/>
      <c r="AD29" s="437"/>
      <c r="AE29" s="437"/>
      <c r="AF29" s="437"/>
      <c r="AG29" s="438"/>
      <c r="AH29" s="458">
        <v>499</v>
      </c>
      <c r="AI29" s="459"/>
      <c r="AJ29" s="459"/>
      <c r="AK29" s="459"/>
      <c r="AL29" s="501"/>
      <c r="AM29" s="458">
        <v>1581691</v>
      </c>
      <c r="AN29" s="459"/>
      <c r="AO29" s="459"/>
      <c r="AP29" s="459"/>
      <c r="AQ29" s="459"/>
      <c r="AR29" s="501"/>
      <c r="AS29" s="458">
        <v>3170</v>
      </c>
      <c r="AT29" s="459"/>
      <c r="AU29" s="459"/>
      <c r="AV29" s="459"/>
      <c r="AW29" s="459"/>
      <c r="AX29" s="460"/>
      <c r="AY29" s="564"/>
      <c r="AZ29" s="565"/>
      <c r="BA29" s="565"/>
      <c r="BB29" s="566"/>
      <c r="BC29" s="441" t="s">
        <v>178</v>
      </c>
      <c r="BD29" s="442"/>
      <c r="BE29" s="442"/>
      <c r="BF29" s="442"/>
      <c r="BG29" s="442"/>
      <c r="BH29" s="442"/>
      <c r="BI29" s="442"/>
      <c r="BJ29" s="442"/>
      <c r="BK29" s="442"/>
      <c r="BL29" s="442"/>
      <c r="BM29" s="443"/>
      <c r="BN29" s="407">
        <v>468948</v>
      </c>
      <c r="BO29" s="408"/>
      <c r="BP29" s="408"/>
      <c r="BQ29" s="408"/>
      <c r="BR29" s="408"/>
      <c r="BS29" s="408"/>
      <c r="BT29" s="408"/>
      <c r="BU29" s="409"/>
      <c r="BV29" s="407">
        <v>569434</v>
      </c>
      <c r="BW29" s="408"/>
      <c r="BX29" s="408"/>
      <c r="BY29" s="408"/>
      <c r="BZ29" s="408"/>
      <c r="CA29" s="408"/>
      <c r="CB29" s="408"/>
      <c r="CC29" s="409"/>
      <c r="CD29" s="184"/>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
      <c r="A30" s="169"/>
      <c r="B30" s="579"/>
      <c r="C30" s="580"/>
      <c r="D30" s="581"/>
      <c r="E30" s="461"/>
      <c r="F30" s="462"/>
      <c r="G30" s="462"/>
      <c r="H30" s="462"/>
      <c r="I30" s="462"/>
      <c r="J30" s="462"/>
      <c r="K30" s="463"/>
      <c r="L30" s="571"/>
      <c r="M30" s="572"/>
      <c r="N30" s="572"/>
      <c r="O30" s="572"/>
      <c r="P30" s="573"/>
      <c r="Q30" s="571"/>
      <c r="R30" s="572"/>
      <c r="S30" s="572"/>
      <c r="T30" s="572"/>
      <c r="U30" s="572"/>
      <c r="V30" s="573"/>
      <c r="W30" s="574" t="s">
        <v>179</v>
      </c>
      <c r="X30" s="575"/>
      <c r="Y30" s="575"/>
      <c r="Z30" s="575"/>
      <c r="AA30" s="575"/>
      <c r="AB30" s="575"/>
      <c r="AC30" s="575"/>
      <c r="AD30" s="575"/>
      <c r="AE30" s="575"/>
      <c r="AF30" s="575"/>
      <c r="AG30" s="576"/>
      <c r="AH30" s="534">
        <v>99.2</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48</v>
      </c>
      <c r="BD30" s="524"/>
      <c r="BE30" s="524"/>
      <c r="BF30" s="524"/>
      <c r="BG30" s="524"/>
      <c r="BH30" s="524"/>
      <c r="BI30" s="524"/>
      <c r="BJ30" s="524"/>
      <c r="BK30" s="524"/>
      <c r="BL30" s="524"/>
      <c r="BM30" s="525"/>
      <c r="BN30" s="526">
        <v>4748322</v>
      </c>
      <c r="BO30" s="527"/>
      <c r="BP30" s="527"/>
      <c r="BQ30" s="527"/>
      <c r="BR30" s="527"/>
      <c r="BS30" s="527"/>
      <c r="BT30" s="527"/>
      <c r="BU30" s="528"/>
      <c r="BV30" s="526">
        <v>5689396</v>
      </c>
      <c r="BW30" s="527"/>
      <c r="BX30" s="527"/>
      <c r="BY30" s="527"/>
      <c r="BZ30" s="527"/>
      <c r="CA30" s="527"/>
      <c r="CB30" s="527"/>
      <c r="CC30" s="528"/>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570" t="s">
        <v>180</v>
      </c>
      <c r="D32" s="570"/>
      <c r="E32" s="570"/>
      <c r="F32" s="570"/>
      <c r="G32" s="570"/>
      <c r="H32" s="570"/>
      <c r="I32" s="570"/>
      <c r="J32" s="570"/>
      <c r="K32" s="570"/>
      <c r="L32" s="570"/>
      <c r="M32" s="570"/>
      <c r="N32" s="570"/>
      <c r="O32" s="570"/>
      <c r="P32" s="570"/>
      <c r="Q32" s="570"/>
      <c r="R32" s="570"/>
      <c r="S32" s="570"/>
      <c r="U32" s="411" t="s">
        <v>181</v>
      </c>
      <c r="V32" s="411"/>
      <c r="W32" s="411"/>
      <c r="X32" s="411"/>
      <c r="Y32" s="411"/>
      <c r="Z32" s="411"/>
      <c r="AA32" s="411"/>
      <c r="AB32" s="411"/>
      <c r="AC32" s="411"/>
      <c r="AD32" s="411"/>
      <c r="AE32" s="411"/>
      <c r="AF32" s="411"/>
      <c r="AG32" s="411"/>
      <c r="AH32" s="411"/>
      <c r="AI32" s="411"/>
      <c r="AJ32" s="411"/>
      <c r="AK32" s="411"/>
      <c r="AM32" s="411" t="s">
        <v>182</v>
      </c>
      <c r="AN32" s="411"/>
      <c r="AO32" s="411"/>
      <c r="AP32" s="411"/>
      <c r="AQ32" s="411"/>
      <c r="AR32" s="411"/>
      <c r="AS32" s="411"/>
      <c r="AT32" s="411"/>
      <c r="AU32" s="411"/>
      <c r="AV32" s="411"/>
      <c r="AW32" s="411"/>
      <c r="AX32" s="411"/>
      <c r="AY32" s="411"/>
      <c r="AZ32" s="411"/>
      <c r="BA32" s="411"/>
      <c r="BB32" s="411"/>
      <c r="BC32" s="411"/>
      <c r="BE32" s="411" t="s">
        <v>183</v>
      </c>
      <c r="BF32" s="411"/>
      <c r="BG32" s="411"/>
      <c r="BH32" s="411"/>
      <c r="BI32" s="411"/>
      <c r="BJ32" s="411"/>
      <c r="BK32" s="411"/>
      <c r="BL32" s="411"/>
      <c r="BM32" s="411"/>
      <c r="BN32" s="411"/>
      <c r="BO32" s="411"/>
      <c r="BP32" s="411"/>
      <c r="BQ32" s="411"/>
      <c r="BR32" s="411"/>
      <c r="BS32" s="411"/>
      <c r="BT32" s="411"/>
      <c r="BU32" s="411"/>
      <c r="BW32" s="411" t="s">
        <v>184</v>
      </c>
      <c r="BX32" s="411"/>
      <c r="BY32" s="411"/>
      <c r="BZ32" s="411"/>
      <c r="CA32" s="411"/>
      <c r="CB32" s="411"/>
      <c r="CC32" s="411"/>
      <c r="CD32" s="411"/>
      <c r="CE32" s="411"/>
      <c r="CF32" s="411"/>
      <c r="CG32" s="411"/>
      <c r="CH32" s="411"/>
      <c r="CI32" s="411"/>
      <c r="CJ32" s="411"/>
      <c r="CK32" s="411"/>
      <c r="CL32" s="411"/>
      <c r="CM32" s="411"/>
      <c r="CO32" s="411" t="s">
        <v>185</v>
      </c>
      <c r="CP32" s="411"/>
      <c r="CQ32" s="411"/>
      <c r="CR32" s="411"/>
      <c r="CS32" s="411"/>
      <c r="CT32" s="411"/>
      <c r="CU32" s="411"/>
      <c r="CV32" s="411"/>
      <c r="CW32" s="411"/>
      <c r="CX32" s="411"/>
      <c r="CY32" s="411"/>
      <c r="CZ32" s="411"/>
      <c r="DA32" s="411"/>
      <c r="DB32" s="411"/>
      <c r="DC32" s="411"/>
      <c r="DD32" s="411"/>
      <c r="DE32" s="411"/>
      <c r="DI32" s="192"/>
    </row>
    <row r="33" spans="1:113" ht="13.5" customHeight="1" x14ac:dyDescent="0.15">
      <c r="A33" s="169"/>
      <c r="B33" s="193"/>
      <c r="C33" s="431" t="s">
        <v>186</v>
      </c>
      <c r="D33" s="431"/>
      <c r="E33" s="396" t="s">
        <v>187</v>
      </c>
      <c r="F33" s="396"/>
      <c r="G33" s="396"/>
      <c r="H33" s="396"/>
      <c r="I33" s="396"/>
      <c r="J33" s="396"/>
      <c r="K33" s="396"/>
      <c r="L33" s="396"/>
      <c r="M33" s="396"/>
      <c r="N33" s="396"/>
      <c r="O33" s="396"/>
      <c r="P33" s="396"/>
      <c r="Q33" s="396"/>
      <c r="R33" s="396"/>
      <c r="S33" s="396"/>
      <c r="T33" s="194"/>
      <c r="U33" s="431" t="s">
        <v>186</v>
      </c>
      <c r="V33" s="431"/>
      <c r="W33" s="396" t="s">
        <v>187</v>
      </c>
      <c r="X33" s="396"/>
      <c r="Y33" s="396"/>
      <c r="Z33" s="396"/>
      <c r="AA33" s="396"/>
      <c r="AB33" s="396"/>
      <c r="AC33" s="396"/>
      <c r="AD33" s="396"/>
      <c r="AE33" s="396"/>
      <c r="AF33" s="396"/>
      <c r="AG33" s="396"/>
      <c r="AH33" s="396"/>
      <c r="AI33" s="396"/>
      <c r="AJ33" s="396"/>
      <c r="AK33" s="396"/>
      <c r="AL33" s="194"/>
      <c r="AM33" s="431" t="s">
        <v>186</v>
      </c>
      <c r="AN33" s="431"/>
      <c r="AO33" s="396" t="s">
        <v>187</v>
      </c>
      <c r="AP33" s="396"/>
      <c r="AQ33" s="396"/>
      <c r="AR33" s="396"/>
      <c r="AS33" s="396"/>
      <c r="AT33" s="396"/>
      <c r="AU33" s="396"/>
      <c r="AV33" s="396"/>
      <c r="AW33" s="396"/>
      <c r="AX33" s="396"/>
      <c r="AY33" s="396"/>
      <c r="AZ33" s="396"/>
      <c r="BA33" s="396"/>
      <c r="BB33" s="396"/>
      <c r="BC33" s="396"/>
      <c r="BD33" s="195"/>
      <c r="BE33" s="396" t="s">
        <v>188</v>
      </c>
      <c r="BF33" s="396"/>
      <c r="BG33" s="396" t="s">
        <v>189</v>
      </c>
      <c r="BH33" s="396"/>
      <c r="BI33" s="396"/>
      <c r="BJ33" s="396"/>
      <c r="BK33" s="396"/>
      <c r="BL33" s="396"/>
      <c r="BM33" s="396"/>
      <c r="BN33" s="396"/>
      <c r="BO33" s="396"/>
      <c r="BP33" s="396"/>
      <c r="BQ33" s="396"/>
      <c r="BR33" s="396"/>
      <c r="BS33" s="396"/>
      <c r="BT33" s="396"/>
      <c r="BU33" s="396"/>
      <c r="BV33" s="195"/>
      <c r="BW33" s="431" t="s">
        <v>188</v>
      </c>
      <c r="BX33" s="431"/>
      <c r="BY33" s="396" t="s">
        <v>190</v>
      </c>
      <c r="BZ33" s="396"/>
      <c r="CA33" s="396"/>
      <c r="CB33" s="396"/>
      <c r="CC33" s="396"/>
      <c r="CD33" s="396"/>
      <c r="CE33" s="396"/>
      <c r="CF33" s="396"/>
      <c r="CG33" s="396"/>
      <c r="CH33" s="396"/>
      <c r="CI33" s="396"/>
      <c r="CJ33" s="396"/>
      <c r="CK33" s="396"/>
      <c r="CL33" s="396"/>
      <c r="CM33" s="396"/>
      <c r="CN33" s="194"/>
      <c r="CO33" s="431" t="s">
        <v>186</v>
      </c>
      <c r="CP33" s="431"/>
      <c r="CQ33" s="396" t="s">
        <v>191</v>
      </c>
      <c r="CR33" s="396"/>
      <c r="CS33" s="396"/>
      <c r="CT33" s="396"/>
      <c r="CU33" s="396"/>
      <c r="CV33" s="396"/>
      <c r="CW33" s="396"/>
      <c r="CX33" s="396"/>
      <c r="CY33" s="396"/>
      <c r="CZ33" s="396"/>
      <c r="DA33" s="396"/>
      <c r="DB33" s="396"/>
      <c r="DC33" s="396"/>
      <c r="DD33" s="396"/>
      <c r="DE33" s="396"/>
      <c r="DF33" s="194"/>
      <c r="DG33" s="596" t="s">
        <v>192</v>
      </c>
      <c r="DH33" s="596"/>
      <c r="DI33" s="196"/>
    </row>
    <row r="34" spans="1:113" ht="32.25" customHeight="1" x14ac:dyDescent="0.15">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3</v>
      </c>
      <c r="V34" s="597"/>
      <c r="W34" s="598" t="str">
        <f>IF('各会計、関係団体の財政状況及び健全化判断比率'!B28="","",'各会計、関係団体の財政状況及び健全化判断比率'!B28)</f>
        <v>国民健康保険費会計</v>
      </c>
      <c r="X34" s="598"/>
      <c r="Y34" s="598"/>
      <c r="Z34" s="598"/>
      <c r="AA34" s="598"/>
      <c r="AB34" s="598"/>
      <c r="AC34" s="598"/>
      <c r="AD34" s="598"/>
      <c r="AE34" s="598"/>
      <c r="AF34" s="598"/>
      <c r="AG34" s="598"/>
      <c r="AH34" s="598"/>
      <c r="AI34" s="598"/>
      <c r="AJ34" s="598"/>
      <c r="AK34" s="598"/>
      <c r="AL34" s="169"/>
      <c r="AM34" s="597">
        <f>IF(AO34="","",MAX(C34:D43,U34:V43)+1)</f>
        <v>6</v>
      </c>
      <c r="AN34" s="597"/>
      <c r="AO34" s="598" t="str">
        <f>IF('各会計、関係団体の財政状況及び健全化判断比率'!B31="","",'各会計、関係団体の財政状況及び健全化判断比率'!B31)</f>
        <v>水道事業会計</v>
      </c>
      <c r="AP34" s="598"/>
      <c r="AQ34" s="598"/>
      <c r="AR34" s="598"/>
      <c r="AS34" s="598"/>
      <c r="AT34" s="598"/>
      <c r="AU34" s="598"/>
      <c r="AV34" s="598"/>
      <c r="AW34" s="598"/>
      <c r="AX34" s="598"/>
      <c r="AY34" s="598"/>
      <c r="AZ34" s="598"/>
      <c r="BA34" s="598"/>
      <c r="BB34" s="598"/>
      <c r="BC34" s="598"/>
      <c r="BD34" s="169"/>
      <c r="BE34" s="597">
        <f>IF(BG34="","",MAX(C34:D43,U34:V43,AM34:AN43)+1)</f>
        <v>9</v>
      </c>
      <c r="BF34" s="597"/>
      <c r="BG34" s="598" t="str">
        <f>IF('各会計、関係団体の財政状況及び健全化判断比率'!B34="","",'各会計、関係団体の財政状況及び健全化判断比率'!B34)</f>
        <v>公設卸売市場費会計</v>
      </c>
      <c r="BH34" s="598"/>
      <c r="BI34" s="598"/>
      <c r="BJ34" s="598"/>
      <c r="BK34" s="598"/>
      <c r="BL34" s="598"/>
      <c r="BM34" s="598"/>
      <c r="BN34" s="598"/>
      <c r="BO34" s="598"/>
      <c r="BP34" s="598"/>
      <c r="BQ34" s="598"/>
      <c r="BR34" s="598"/>
      <c r="BS34" s="598"/>
      <c r="BT34" s="598"/>
      <c r="BU34" s="598"/>
      <c r="BV34" s="169"/>
      <c r="BW34" s="597">
        <f>IF(BY34="","",MAX(C34:D43,U34:V43,AM34:AN43,BE34:BF43)+1)</f>
        <v>12</v>
      </c>
      <c r="BX34" s="597"/>
      <c r="BY34" s="598" t="str">
        <f>IF('各会計、関係団体の財政状況及び健全化判断比率'!B68="","",'各会計、関係団体の財政状況及び健全化判断比率'!B68)</f>
        <v>空知教育センター組合</v>
      </c>
      <c r="BZ34" s="598"/>
      <c r="CA34" s="598"/>
      <c r="CB34" s="598"/>
      <c r="CC34" s="598"/>
      <c r="CD34" s="598"/>
      <c r="CE34" s="598"/>
      <c r="CF34" s="598"/>
      <c r="CG34" s="598"/>
      <c r="CH34" s="598"/>
      <c r="CI34" s="598"/>
      <c r="CJ34" s="598"/>
      <c r="CK34" s="598"/>
      <c r="CL34" s="598"/>
      <c r="CM34" s="598"/>
      <c r="CN34" s="169"/>
      <c r="CO34" s="597">
        <f>IF(CQ34="","",MAX(C34:D43,U34:V43,AM34:AN43,BE34:BF43,BW34:BX43)+1)</f>
        <v>16</v>
      </c>
      <c r="CP34" s="597"/>
      <c r="CQ34" s="598" t="str">
        <f>IF('各会計、関係団体の財政状況及び健全化判断比率'!BS7="","",'各会計、関係団体の財政状況及び健全化判断比率'!BS7)</f>
        <v>（一財）岩見沢振興公社</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15">
      <c r="A35" s="169"/>
      <c r="B35" s="193"/>
      <c r="C35" s="597">
        <f>IF(E35="","",C34+1)</f>
        <v>2</v>
      </c>
      <c r="D35" s="597"/>
      <c r="E35" s="598" t="str">
        <f>IF('各会計、関係団体の財政状況及び健全化判断比率'!B8="","",'各会計、関係団体の財政状況及び健全化判断比率'!B8)</f>
        <v>高等学校費会計</v>
      </c>
      <c r="F35" s="598"/>
      <c r="G35" s="598"/>
      <c r="H35" s="598"/>
      <c r="I35" s="598"/>
      <c r="J35" s="598"/>
      <c r="K35" s="598"/>
      <c r="L35" s="598"/>
      <c r="M35" s="598"/>
      <c r="N35" s="598"/>
      <c r="O35" s="598"/>
      <c r="P35" s="598"/>
      <c r="Q35" s="598"/>
      <c r="R35" s="598"/>
      <c r="S35" s="598"/>
      <c r="T35" s="169"/>
      <c r="U35" s="597">
        <f>IF(W35="","",U34+1)</f>
        <v>4</v>
      </c>
      <c r="V35" s="597"/>
      <c r="W35" s="598" t="str">
        <f>IF('各会計、関係団体の財政状況及び健全化判断比率'!B29="","",'各会計、関係団体の財政状況及び健全化判断比率'!B29)</f>
        <v>介護保険費会計</v>
      </c>
      <c r="X35" s="598"/>
      <c r="Y35" s="598"/>
      <c r="Z35" s="598"/>
      <c r="AA35" s="598"/>
      <c r="AB35" s="598"/>
      <c r="AC35" s="598"/>
      <c r="AD35" s="598"/>
      <c r="AE35" s="598"/>
      <c r="AF35" s="598"/>
      <c r="AG35" s="598"/>
      <c r="AH35" s="598"/>
      <c r="AI35" s="598"/>
      <c r="AJ35" s="598"/>
      <c r="AK35" s="598"/>
      <c r="AL35" s="169"/>
      <c r="AM35" s="597">
        <f t="shared" ref="AM35:AM43" si="0">IF(AO35="","",AM34+1)</f>
        <v>7</v>
      </c>
      <c r="AN35" s="597"/>
      <c r="AO35" s="598" t="str">
        <f>IF('各会計、関係団体の財政状況及び健全化判断比率'!B32="","",'各会計、関係団体の財政状況及び健全化判断比率'!B32)</f>
        <v>病院事業会計</v>
      </c>
      <c r="AP35" s="598"/>
      <c r="AQ35" s="598"/>
      <c r="AR35" s="598"/>
      <c r="AS35" s="598"/>
      <c r="AT35" s="598"/>
      <c r="AU35" s="598"/>
      <c r="AV35" s="598"/>
      <c r="AW35" s="598"/>
      <c r="AX35" s="598"/>
      <c r="AY35" s="598"/>
      <c r="AZ35" s="598"/>
      <c r="BA35" s="598"/>
      <c r="BB35" s="598"/>
      <c r="BC35" s="598"/>
      <c r="BD35" s="169"/>
      <c r="BE35" s="597">
        <f t="shared" ref="BE35:BE43" si="1">IF(BG35="","",BE34+1)</f>
        <v>10</v>
      </c>
      <c r="BF35" s="597"/>
      <c r="BG35" s="598" t="str">
        <f>IF('各会計、関係団体の財政状況及び健全化判断比率'!B35="","",'各会計、関係団体の財政状況及び健全化判断比率'!B35)</f>
        <v>公共用地等造成費会計</v>
      </c>
      <c r="BH35" s="598"/>
      <c r="BI35" s="598"/>
      <c r="BJ35" s="598"/>
      <c r="BK35" s="598"/>
      <c r="BL35" s="598"/>
      <c r="BM35" s="598"/>
      <c r="BN35" s="598"/>
      <c r="BO35" s="598"/>
      <c r="BP35" s="598"/>
      <c r="BQ35" s="598"/>
      <c r="BR35" s="598"/>
      <c r="BS35" s="598"/>
      <c r="BT35" s="598"/>
      <c r="BU35" s="598"/>
      <c r="BV35" s="169"/>
      <c r="BW35" s="597">
        <f t="shared" ref="BW35:BW43" si="2">IF(BY35="","",BW34+1)</f>
        <v>13</v>
      </c>
      <c r="BX35" s="597"/>
      <c r="BY35" s="598" t="str">
        <f>IF('各会計、関係団体の財政状況及び健全化判断比率'!B69="","",'各会計、関係団体の財政状況及び健全化判断比率'!B69)</f>
        <v>岩見沢地区消防事務組合</v>
      </c>
      <c r="BZ35" s="598"/>
      <c r="CA35" s="598"/>
      <c r="CB35" s="598"/>
      <c r="CC35" s="598"/>
      <c r="CD35" s="598"/>
      <c r="CE35" s="598"/>
      <c r="CF35" s="598"/>
      <c r="CG35" s="598"/>
      <c r="CH35" s="598"/>
      <c r="CI35" s="598"/>
      <c r="CJ35" s="598"/>
      <c r="CK35" s="598"/>
      <c r="CL35" s="598"/>
      <c r="CM35" s="598"/>
      <c r="CN35" s="169"/>
      <c r="CO35" s="597">
        <f t="shared" ref="CO35:CO43" si="3">IF(CQ35="","",CO34+1)</f>
        <v>17</v>
      </c>
      <c r="CP35" s="597"/>
      <c r="CQ35" s="598" t="str">
        <f>IF('各会計、関係団体の財政状況及び健全化判断比率'!BS8="","",'各会計、関係団体の財政状況及び健全化判断比率'!BS8)</f>
        <v>（一財）いわみざわ地域交流センター</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15">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5</v>
      </c>
      <c r="V36" s="597"/>
      <c r="W36" s="598" t="str">
        <f>IF('各会計、関係団体の財政状況及び健全化判断比率'!B30="","",'各会計、関係団体の財政状況及び健全化判断比率'!B30)</f>
        <v>後期高齢者医療費会計</v>
      </c>
      <c r="X36" s="598"/>
      <c r="Y36" s="598"/>
      <c r="Z36" s="598"/>
      <c r="AA36" s="598"/>
      <c r="AB36" s="598"/>
      <c r="AC36" s="598"/>
      <c r="AD36" s="598"/>
      <c r="AE36" s="598"/>
      <c r="AF36" s="598"/>
      <c r="AG36" s="598"/>
      <c r="AH36" s="598"/>
      <c r="AI36" s="598"/>
      <c r="AJ36" s="598"/>
      <c r="AK36" s="598"/>
      <c r="AL36" s="169"/>
      <c r="AM36" s="597">
        <f t="shared" si="0"/>
        <v>8</v>
      </c>
      <c r="AN36" s="597"/>
      <c r="AO36" s="598" t="str">
        <f>IF('各会計、関係団体の財政状況及び健全化判断比率'!B33="","",'各会計、関係団体の財政状況及び健全化判断比率'!B33)</f>
        <v>下水道事業会計</v>
      </c>
      <c r="AP36" s="598"/>
      <c r="AQ36" s="598"/>
      <c r="AR36" s="598"/>
      <c r="AS36" s="598"/>
      <c r="AT36" s="598"/>
      <c r="AU36" s="598"/>
      <c r="AV36" s="598"/>
      <c r="AW36" s="598"/>
      <c r="AX36" s="598"/>
      <c r="AY36" s="598"/>
      <c r="AZ36" s="598"/>
      <c r="BA36" s="598"/>
      <c r="BB36" s="598"/>
      <c r="BC36" s="598"/>
      <c r="BD36" s="169"/>
      <c r="BE36" s="597">
        <f t="shared" si="1"/>
        <v>11</v>
      </c>
      <c r="BF36" s="597"/>
      <c r="BG36" s="598" t="str">
        <f>IF('各会計、関係団体の財政状況及び健全化判断比率'!B36="","",'各会計、関係団体の財政状況及び健全化判断比率'!B36)</f>
        <v>企業用地造成費会計</v>
      </c>
      <c r="BH36" s="598"/>
      <c r="BI36" s="598"/>
      <c r="BJ36" s="598"/>
      <c r="BK36" s="598"/>
      <c r="BL36" s="598"/>
      <c r="BM36" s="598"/>
      <c r="BN36" s="598"/>
      <c r="BO36" s="598"/>
      <c r="BP36" s="598"/>
      <c r="BQ36" s="598"/>
      <c r="BR36" s="598"/>
      <c r="BS36" s="598"/>
      <c r="BT36" s="598"/>
      <c r="BU36" s="598"/>
      <c r="BV36" s="169"/>
      <c r="BW36" s="597">
        <f t="shared" si="2"/>
        <v>14</v>
      </c>
      <c r="BX36" s="597"/>
      <c r="BY36" s="598" t="str">
        <f>IF('各会計、関係団体の財政状況及び健全化判断比率'!B70="","",'各会計、関係団体の財政状況及び健全化判断比率'!B70)</f>
        <v>南空知ふるさと市町村圏組合</v>
      </c>
      <c r="BZ36" s="598"/>
      <c r="CA36" s="598"/>
      <c r="CB36" s="598"/>
      <c r="CC36" s="598"/>
      <c r="CD36" s="598"/>
      <c r="CE36" s="598"/>
      <c r="CF36" s="598"/>
      <c r="CG36" s="598"/>
      <c r="CH36" s="598"/>
      <c r="CI36" s="598"/>
      <c r="CJ36" s="598"/>
      <c r="CK36" s="598"/>
      <c r="CL36" s="598"/>
      <c r="CM36" s="598"/>
      <c r="CN36" s="169"/>
      <c r="CO36" s="597">
        <f t="shared" si="3"/>
        <v>18</v>
      </c>
      <c r="CP36" s="597"/>
      <c r="CQ36" s="598" t="str">
        <f>IF('各会計、関係団体の財政状況及び健全化判断比率'!BS9="","",'各会計、関係団体の財政状況及び健全化判断比率'!BS9)</f>
        <v>（株）コミュニティエフエムはまなす</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15">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t="str">
        <f t="shared" si="4"/>
        <v/>
      </c>
      <c r="V37" s="597"/>
      <c r="W37" s="598"/>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f t="shared" si="2"/>
        <v>15</v>
      </c>
      <c r="BX37" s="597"/>
      <c r="BY37" s="598" t="str">
        <f>IF('各会計、関係団体の財政状況及び健全化判断比率'!B71="","",'各会計、関係団体の財政状況及び健全化判断比率'!B71)</f>
        <v>桂沢水道企業団</v>
      </c>
      <c r="BZ37" s="598"/>
      <c r="CA37" s="598"/>
      <c r="CB37" s="598"/>
      <c r="CC37" s="598"/>
      <c r="CD37" s="598"/>
      <c r="CE37" s="598"/>
      <c r="CF37" s="598"/>
      <c r="CG37" s="598"/>
      <c r="CH37" s="598"/>
      <c r="CI37" s="598"/>
      <c r="CJ37" s="598"/>
      <c r="CK37" s="598"/>
      <c r="CL37" s="598"/>
      <c r="CM37" s="598"/>
      <c r="CN37" s="169"/>
      <c r="CO37" s="597">
        <f t="shared" si="3"/>
        <v>19</v>
      </c>
      <c r="CP37" s="597"/>
      <c r="CQ37" s="598" t="str">
        <f>IF('各会計、関係団体の財政状況及び健全化判断比率'!BS10="","",'各会計、関係団体の財政状況及び健全化判断比率'!BS10)</f>
        <v>（株）振興いわみざわ</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15">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t="str">
        <f t="shared" si="2"/>
        <v/>
      </c>
      <c r="BX38" s="597"/>
      <c r="BY38" s="598" t="str">
        <f>IF('各会計、関係団体の財政状況及び健全化判断比率'!B72="","",'各会計、関係団体の財政状況及び健全化判断比率'!B72)</f>
        <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15">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t="str">
        <f t="shared" si="2"/>
        <v/>
      </c>
      <c r="BX39" s="597"/>
      <c r="BY39" s="598" t="str">
        <f>IF('各会計、関係団体の財政状況及び健全化判断比率'!B73="","",'各会計、関係団体の財政状況及び健全化判断比率'!B73)</f>
        <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15">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t="str">
        <f t="shared" si="2"/>
        <v/>
      </c>
      <c r="BX40" s="597"/>
      <c r="BY40" s="598" t="str">
        <f>IF('各会計、関係団体の財政状況及び健全化判断比率'!B74="","",'各会計、関係団体の財政状況及び健全化判断比率'!B74)</f>
        <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15">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t="str">
        <f t="shared" si="2"/>
        <v/>
      </c>
      <c r="BX41" s="597"/>
      <c r="BY41" s="598" t="str">
        <f>IF('各会計、関係団体の財政状況及び健全化判断比率'!B75="","",'各会計、関係団体の財政状況及び健全化判断比率'!B75)</f>
        <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15">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15">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193</v>
      </c>
      <c r="E46" s="600" t="s">
        <v>194</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15">
      <c r="E47" s="600" t="s">
        <v>195</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15">
      <c r="E48" s="600" t="s">
        <v>196</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15">
      <c r="E49" s="601" t="s">
        <v>197</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15">
      <c r="E50" s="600" t="s">
        <v>198</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15">
      <c r="E51" s="600" t="s">
        <v>199</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15">
      <c r="E52" s="600" t="s">
        <v>200</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15">
      <c r="E53" s="600" t="s">
        <v>201</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15"/>
    <row r="55" spans="5:113" x14ac:dyDescent="0.15"/>
    <row r="56" spans="5:113" x14ac:dyDescent="0.15"/>
  </sheetData>
  <sheetProtection algorithmName="SHA-512" hashValue="UUF3mUs1uisVS0E6YileMeEnHGRy4mITRLR91hE2ADGR8+1hbAKi3hefF0SFsb1yhfdZLlfFB4Xj4jPwrj3eUQ==" saltValue="7LmKbCPD4lHbGuLV0nSRvA=="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3"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55" zoomScaleNormal="55"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530</v>
      </c>
      <c r="G33" s="29" t="s">
        <v>531</v>
      </c>
      <c r="H33" s="29" t="s">
        <v>532</v>
      </c>
      <c r="I33" s="29" t="s">
        <v>533</v>
      </c>
      <c r="J33" s="30" t="s">
        <v>534</v>
      </c>
      <c r="K33" s="22"/>
      <c r="L33" s="22"/>
      <c r="M33" s="22"/>
      <c r="N33" s="22"/>
      <c r="O33" s="22"/>
      <c r="P33" s="22"/>
    </row>
    <row r="34" spans="1:16" ht="39" customHeight="1" x14ac:dyDescent="0.15">
      <c r="A34" s="22"/>
      <c r="B34" s="31"/>
      <c r="C34" s="1151" t="s">
        <v>539</v>
      </c>
      <c r="D34" s="1151"/>
      <c r="E34" s="1152"/>
      <c r="F34" s="32">
        <v>6.42</v>
      </c>
      <c r="G34" s="33">
        <v>7.39</v>
      </c>
      <c r="H34" s="33">
        <v>8.19</v>
      </c>
      <c r="I34" s="33">
        <v>8.98</v>
      </c>
      <c r="J34" s="34">
        <v>9.6999999999999993</v>
      </c>
      <c r="K34" s="22"/>
      <c r="L34" s="22"/>
      <c r="M34" s="22"/>
      <c r="N34" s="22"/>
      <c r="O34" s="22"/>
      <c r="P34" s="22"/>
    </row>
    <row r="35" spans="1:16" ht="39" customHeight="1" x14ac:dyDescent="0.15">
      <c r="A35" s="22"/>
      <c r="B35" s="35"/>
      <c r="C35" s="1145" t="s">
        <v>540</v>
      </c>
      <c r="D35" s="1146"/>
      <c r="E35" s="1147"/>
      <c r="F35" s="36">
        <v>13.54</v>
      </c>
      <c r="G35" s="37">
        <v>14.92</v>
      </c>
      <c r="H35" s="37">
        <v>14.48</v>
      </c>
      <c r="I35" s="37">
        <v>10.17</v>
      </c>
      <c r="J35" s="38">
        <v>5.48</v>
      </c>
      <c r="K35" s="22"/>
      <c r="L35" s="22"/>
      <c r="M35" s="22"/>
      <c r="N35" s="22"/>
      <c r="O35" s="22"/>
      <c r="P35" s="22"/>
    </row>
    <row r="36" spans="1:16" ht="39" customHeight="1" x14ac:dyDescent="0.15">
      <c r="A36" s="22"/>
      <c r="B36" s="35"/>
      <c r="C36" s="1145" t="s">
        <v>541</v>
      </c>
      <c r="D36" s="1146"/>
      <c r="E36" s="1147"/>
      <c r="F36" s="36">
        <v>3.91</v>
      </c>
      <c r="G36" s="37">
        <v>3.04</v>
      </c>
      <c r="H36" s="37">
        <v>3.75</v>
      </c>
      <c r="I36" s="37">
        <v>4.5599999999999996</v>
      </c>
      <c r="J36" s="38">
        <v>4.83</v>
      </c>
      <c r="K36" s="22"/>
      <c r="L36" s="22"/>
      <c r="M36" s="22"/>
      <c r="N36" s="22"/>
      <c r="O36" s="22"/>
      <c r="P36" s="22"/>
    </row>
    <row r="37" spans="1:16" ht="39" customHeight="1" x14ac:dyDescent="0.15">
      <c r="A37" s="22"/>
      <c r="B37" s="35"/>
      <c r="C37" s="1145" t="s">
        <v>542</v>
      </c>
      <c r="D37" s="1146"/>
      <c r="E37" s="1147"/>
      <c r="F37" s="36">
        <v>0.56000000000000005</v>
      </c>
      <c r="G37" s="37">
        <v>1.59</v>
      </c>
      <c r="H37" s="37">
        <v>1.5</v>
      </c>
      <c r="I37" s="37">
        <v>1.66</v>
      </c>
      <c r="J37" s="38">
        <v>1.03</v>
      </c>
      <c r="K37" s="22"/>
      <c r="L37" s="22"/>
      <c r="M37" s="22"/>
      <c r="N37" s="22"/>
      <c r="O37" s="22"/>
      <c r="P37" s="22"/>
    </row>
    <row r="38" spans="1:16" ht="39" customHeight="1" x14ac:dyDescent="0.15">
      <c r="A38" s="22"/>
      <c r="B38" s="35"/>
      <c r="C38" s="1145" t="s">
        <v>543</v>
      </c>
      <c r="D38" s="1146"/>
      <c r="E38" s="1147"/>
      <c r="F38" s="36">
        <v>1.89</v>
      </c>
      <c r="G38" s="37">
        <v>1.89</v>
      </c>
      <c r="H38" s="37">
        <v>2.02</v>
      </c>
      <c r="I38" s="37">
        <v>1.9</v>
      </c>
      <c r="J38" s="38">
        <v>0.97</v>
      </c>
      <c r="K38" s="22"/>
      <c r="L38" s="22"/>
      <c r="M38" s="22"/>
      <c r="N38" s="22"/>
      <c r="O38" s="22"/>
      <c r="P38" s="22"/>
    </row>
    <row r="39" spans="1:16" ht="39" customHeight="1" x14ac:dyDescent="0.15">
      <c r="A39" s="22"/>
      <c r="B39" s="35"/>
      <c r="C39" s="1145" t="s">
        <v>544</v>
      </c>
      <c r="D39" s="1146"/>
      <c r="E39" s="1147"/>
      <c r="F39" s="36">
        <v>0.05</v>
      </c>
      <c r="G39" s="37">
        <v>0.14000000000000001</v>
      </c>
      <c r="H39" s="37">
        <v>0.13</v>
      </c>
      <c r="I39" s="37">
        <v>0.21</v>
      </c>
      <c r="J39" s="38">
        <v>0.3</v>
      </c>
      <c r="K39" s="22"/>
      <c r="L39" s="22"/>
      <c r="M39" s="22"/>
      <c r="N39" s="22"/>
      <c r="O39" s="22"/>
      <c r="P39" s="22"/>
    </row>
    <row r="40" spans="1:16" ht="39" customHeight="1" x14ac:dyDescent="0.15">
      <c r="A40" s="22"/>
      <c r="B40" s="35"/>
      <c r="C40" s="1145" t="s">
        <v>545</v>
      </c>
      <c r="D40" s="1146"/>
      <c r="E40" s="1147"/>
      <c r="F40" s="36">
        <v>1.53</v>
      </c>
      <c r="G40" s="37">
        <v>1.1499999999999999</v>
      </c>
      <c r="H40" s="37">
        <v>0.64</v>
      </c>
      <c r="I40" s="37">
        <v>0.73</v>
      </c>
      <c r="J40" s="38">
        <v>0.04</v>
      </c>
      <c r="K40" s="22"/>
      <c r="L40" s="22"/>
      <c r="M40" s="22"/>
      <c r="N40" s="22"/>
      <c r="O40" s="22"/>
      <c r="P40" s="22"/>
    </row>
    <row r="41" spans="1:16" ht="39" customHeight="1" x14ac:dyDescent="0.15">
      <c r="A41" s="22"/>
      <c r="B41" s="35"/>
      <c r="C41" s="1145" t="s">
        <v>546</v>
      </c>
      <c r="D41" s="1146"/>
      <c r="E41" s="1147"/>
      <c r="F41" s="36">
        <v>0.08</v>
      </c>
      <c r="G41" s="37">
        <v>0.08</v>
      </c>
      <c r="H41" s="37">
        <v>0.05</v>
      </c>
      <c r="I41" s="37">
        <v>0.05</v>
      </c>
      <c r="J41" s="38">
        <v>0.04</v>
      </c>
      <c r="K41" s="22"/>
      <c r="L41" s="22"/>
      <c r="M41" s="22"/>
      <c r="N41" s="22"/>
      <c r="O41" s="22"/>
      <c r="P41" s="22"/>
    </row>
    <row r="42" spans="1:16" ht="39" customHeight="1" x14ac:dyDescent="0.15">
      <c r="A42" s="22"/>
      <c r="B42" s="39"/>
      <c r="C42" s="1145" t="s">
        <v>547</v>
      </c>
      <c r="D42" s="1146"/>
      <c r="E42" s="1147"/>
      <c r="F42" s="36" t="s">
        <v>492</v>
      </c>
      <c r="G42" s="37" t="s">
        <v>492</v>
      </c>
      <c r="H42" s="37" t="s">
        <v>492</v>
      </c>
      <c r="I42" s="37" t="s">
        <v>492</v>
      </c>
      <c r="J42" s="38" t="s">
        <v>492</v>
      </c>
      <c r="K42" s="22"/>
      <c r="L42" s="22"/>
      <c r="M42" s="22"/>
      <c r="N42" s="22"/>
      <c r="O42" s="22"/>
      <c r="P42" s="22"/>
    </row>
    <row r="43" spans="1:16" ht="39" customHeight="1" thickBot="1" x14ac:dyDescent="0.2">
      <c r="A43" s="22"/>
      <c r="B43" s="40"/>
      <c r="C43" s="1148" t="s">
        <v>548</v>
      </c>
      <c r="D43" s="1149"/>
      <c r="E43" s="1150"/>
      <c r="F43" s="41">
        <v>0.01</v>
      </c>
      <c r="G43" s="42">
        <v>0.01</v>
      </c>
      <c r="H43" s="42">
        <v>0.01</v>
      </c>
      <c r="I43" s="42">
        <v>0.05</v>
      </c>
      <c r="J43" s="43">
        <v>0.01</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7F6818LzSb/A57mDXw43jUtGiA+z4+K11NNcDTrAn8m1NszncqWyp6VEbmcymQT3/OeFjoqUwIOVhNGczwvlpw==" saltValue="K/t+RjDs/Tfay+rd0utt5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530</v>
      </c>
      <c r="L44" s="56" t="s">
        <v>531</v>
      </c>
      <c r="M44" s="56" t="s">
        <v>532</v>
      </c>
      <c r="N44" s="56" t="s">
        <v>533</v>
      </c>
      <c r="O44" s="57" t="s">
        <v>534</v>
      </c>
      <c r="P44" s="48"/>
      <c r="Q44" s="48"/>
      <c r="R44" s="48"/>
      <c r="S44" s="48"/>
      <c r="T44" s="48"/>
      <c r="U44" s="48"/>
    </row>
    <row r="45" spans="1:21" ht="30.75" customHeight="1" x14ac:dyDescent="0.15">
      <c r="A45" s="48"/>
      <c r="B45" s="1153" t="s">
        <v>9</v>
      </c>
      <c r="C45" s="1154"/>
      <c r="D45" s="58"/>
      <c r="E45" s="1159" t="s">
        <v>10</v>
      </c>
      <c r="F45" s="1159"/>
      <c r="G45" s="1159"/>
      <c r="H45" s="1159"/>
      <c r="I45" s="1159"/>
      <c r="J45" s="1160"/>
      <c r="K45" s="59">
        <v>5369</v>
      </c>
      <c r="L45" s="60">
        <v>5734</v>
      </c>
      <c r="M45" s="60">
        <v>5749</v>
      </c>
      <c r="N45" s="60">
        <v>5565</v>
      </c>
      <c r="O45" s="61">
        <v>5706</v>
      </c>
      <c r="P45" s="48"/>
      <c r="Q45" s="48"/>
      <c r="R45" s="48"/>
      <c r="S45" s="48"/>
      <c r="T45" s="48"/>
      <c r="U45" s="48"/>
    </row>
    <row r="46" spans="1:21" ht="30.75" customHeight="1" x14ac:dyDescent="0.15">
      <c r="A46" s="48"/>
      <c r="B46" s="1155"/>
      <c r="C46" s="1156"/>
      <c r="D46" s="62"/>
      <c r="E46" s="1161" t="s">
        <v>11</v>
      </c>
      <c r="F46" s="1161"/>
      <c r="G46" s="1161"/>
      <c r="H46" s="1161"/>
      <c r="I46" s="1161"/>
      <c r="J46" s="1162"/>
      <c r="K46" s="63" t="s">
        <v>492</v>
      </c>
      <c r="L46" s="64" t="s">
        <v>492</v>
      </c>
      <c r="M46" s="64" t="s">
        <v>492</v>
      </c>
      <c r="N46" s="64" t="s">
        <v>492</v>
      </c>
      <c r="O46" s="65" t="s">
        <v>492</v>
      </c>
      <c r="P46" s="48"/>
      <c r="Q46" s="48"/>
      <c r="R46" s="48"/>
      <c r="S46" s="48"/>
      <c r="T46" s="48"/>
      <c r="U46" s="48"/>
    </row>
    <row r="47" spans="1:21" ht="30.75" customHeight="1" x14ac:dyDescent="0.15">
      <c r="A47" s="48"/>
      <c r="B47" s="1155"/>
      <c r="C47" s="1156"/>
      <c r="D47" s="62"/>
      <c r="E47" s="1161" t="s">
        <v>12</v>
      </c>
      <c r="F47" s="1161"/>
      <c r="G47" s="1161"/>
      <c r="H47" s="1161"/>
      <c r="I47" s="1161"/>
      <c r="J47" s="1162"/>
      <c r="K47" s="63" t="s">
        <v>492</v>
      </c>
      <c r="L47" s="64" t="s">
        <v>492</v>
      </c>
      <c r="M47" s="64" t="s">
        <v>492</v>
      </c>
      <c r="N47" s="64" t="s">
        <v>492</v>
      </c>
      <c r="O47" s="65" t="s">
        <v>492</v>
      </c>
      <c r="P47" s="48"/>
      <c r="Q47" s="48"/>
      <c r="R47" s="48"/>
      <c r="S47" s="48"/>
      <c r="T47" s="48"/>
      <c r="U47" s="48"/>
    </row>
    <row r="48" spans="1:21" ht="30.75" customHeight="1" x14ac:dyDescent="0.15">
      <c r="A48" s="48"/>
      <c r="B48" s="1155"/>
      <c r="C48" s="1156"/>
      <c r="D48" s="62"/>
      <c r="E48" s="1161" t="s">
        <v>13</v>
      </c>
      <c r="F48" s="1161"/>
      <c r="G48" s="1161"/>
      <c r="H48" s="1161"/>
      <c r="I48" s="1161"/>
      <c r="J48" s="1162"/>
      <c r="K48" s="63">
        <v>1019</v>
      </c>
      <c r="L48" s="64">
        <v>943</v>
      </c>
      <c r="M48" s="64">
        <v>896</v>
      </c>
      <c r="N48" s="64">
        <v>771</v>
      </c>
      <c r="O48" s="65">
        <v>806</v>
      </c>
      <c r="P48" s="48"/>
      <c r="Q48" s="48"/>
      <c r="R48" s="48"/>
      <c r="S48" s="48"/>
      <c r="T48" s="48"/>
      <c r="U48" s="48"/>
    </row>
    <row r="49" spans="1:21" ht="30.75" customHeight="1" x14ac:dyDescent="0.15">
      <c r="A49" s="48"/>
      <c r="B49" s="1155"/>
      <c r="C49" s="1156"/>
      <c r="D49" s="62"/>
      <c r="E49" s="1161" t="s">
        <v>14</v>
      </c>
      <c r="F49" s="1161"/>
      <c r="G49" s="1161"/>
      <c r="H49" s="1161"/>
      <c r="I49" s="1161"/>
      <c r="J49" s="1162"/>
      <c r="K49" s="63">
        <v>60</v>
      </c>
      <c r="L49" s="64">
        <v>77</v>
      </c>
      <c r="M49" s="64">
        <v>81</v>
      </c>
      <c r="N49" s="64">
        <v>87</v>
      </c>
      <c r="O49" s="65">
        <v>86</v>
      </c>
      <c r="P49" s="48"/>
      <c r="Q49" s="48"/>
      <c r="R49" s="48"/>
      <c r="S49" s="48"/>
      <c r="T49" s="48"/>
      <c r="U49" s="48"/>
    </row>
    <row r="50" spans="1:21" ht="30.75" customHeight="1" x14ac:dyDescent="0.15">
      <c r="A50" s="48"/>
      <c r="B50" s="1155"/>
      <c r="C50" s="1156"/>
      <c r="D50" s="62"/>
      <c r="E50" s="1161" t="s">
        <v>15</v>
      </c>
      <c r="F50" s="1161"/>
      <c r="G50" s="1161"/>
      <c r="H50" s="1161"/>
      <c r="I50" s="1161"/>
      <c r="J50" s="1162"/>
      <c r="K50" s="63">
        <v>91</v>
      </c>
      <c r="L50" s="64">
        <v>92</v>
      </c>
      <c r="M50" s="64">
        <v>57</v>
      </c>
      <c r="N50" s="64">
        <v>21</v>
      </c>
      <c r="O50" s="65">
        <v>21</v>
      </c>
      <c r="P50" s="48"/>
      <c r="Q50" s="48"/>
      <c r="R50" s="48"/>
      <c r="S50" s="48"/>
      <c r="T50" s="48"/>
      <c r="U50" s="48"/>
    </row>
    <row r="51" spans="1:21" ht="30.75" customHeight="1" x14ac:dyDescent="0.15">
      <c r="A51" s="48"/>
      <c r="B51" s="1157"/>
      <c r="C51" s="1158"/>
      <c r="D51" s="66"/>
      <c r="E51" s="1161" t="s">
        <v>16</v>
      </c>
      <c r="F51" s="1161"/>
      <c r="G51" s="1161"/>
      <c r="H51" s="1161"/>
      <c r="I51" s="1161"/>
      <c r="J51" s="1162"/>
      <c r="K51" s="63">
        <v>0</v>
      </c>
      <c r="L51" s="64">
        <v>1</v>
      </c>
      <c r="M51" s="64" t="s">
        <v>492</v>
      </c>
      <c r="N51" s="64">
        <v>2</v>
      </c>
      <c r="O51" s="65" t="s">
        <v>492</v>
      </c>
      <c r="P51" s="48"/>
      <c r="Q51" s="48"/>
      <c r="R51" s="48"/>
      <c r="S51" s="48"/>
      <c r="T51" s="48"/>
      <c r="U51" s="48"/>
    </row>
    <row r="52" spans="1:21" ht="30.75" customHeight="1" x14ac:dyDescent="0.15">
      <c r="A52" s="48"/>
      <c r="B52" s="1163" t="s">
        <v>17</v>
      </c>
      <c r="C52" s="1164"/>
      <c r="D52" s="66"/>
      <c r="E52" s="1161" t="s">
        <v>18</v>
      </c>
      <c r="F52" s="1161"/>
      <c r="G52" s="1161"/>
      <c r="H52" s="1161"/>
      <c r="I52" s="1161"/>
      <c r="J52" s="1162"/>
      <c r="K52" s="63">
        <v>4644</v>
      </c>
      <c r="L52" s="64">
        <v>4659</v>
      </c>
      <c r="M52" s="64">
        <v>4456</v>
      </c>
      <c r="N52" s="64">
        <v>4270</v>
      </c>
      <c r="O52" s="65">
        <v>4173</v>
      </c>
      <c r="P52" s="48"/>
      <c r="Q52" s="48"/>
      <c r="R52" s="48"/>
      <c r="S52" s="48"/>
      <c r="T52" s="48"/>
      <c r="U52" s="48"/>
    </row>
    <row r="53" spans="1:21" ht="30.75" customHeight="1" thickBot="1" x14ac:dyDescent="0.2">
      <c r="A53" s="48"/>
      <c r="B53" s="1165" t="s">
        <v>19</v>
      </c>
      <c r="C53" s="1166"/>
      <c r="D53" s="67"/>
      <c r="E53" s="1167" t="s">
        <v>20</v>
      </c>
      <c r="F53" s="1167"/>
      <c r="G53" s="1167"/>
      <c r="H53" s="1167"/>
      <c r="I53" s="1167"/>
      <c r="J53" s="1168"/>
      <c r="K53" s="68">
        <v>1895</v>
      </c>
      <c r="L53" s="69">
        <v>2188</v>
      </c>
      <c r="M53" s="69">
        <v>2327</v>
      </c>
      <c r="N53" s="69">
        <v>2176</v>
      </c>
      <c r="O53" s="70">
        <v>2446</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549</v>
      </c>
      <c r="L57" s="81" t="s">
        <v>550</v>
      </c>
      <c r="M57" s="81" t="s">
        <v>551</v>
      </c>
      <c r="N57" s="81" t="s">
        <v>552</v>
      </c>
      <c r="O57" s="82" t="s">
        <v>553</v>
      </c>
      <c r="P57" s="48"/>
      <c r="Q57" s="48"/>
      <c r="R57" s="48"/>
      <c r="S57" s="48"/>
      <c r="T57" s="48"/>
      <c r="U57" s="48"/>
    </row>
    <row r="58" spans="1:21" ht="31.5" customHeight="1" x14ac:dyDescent="0.15">
      <c r="B58" s="1169" t="s">
        <v>24</v>
      </c>
      <c r="C58" s="1170"/>
      <c r="D58" s="1175" t="s">
        <v>25</v>
      </c>
      <c r="E58" s="1176"/>
      <c r="F58" s="1176"/>
      <c r="G58" s="1176"/>
      <c r="H58" s="1176"/>
      <c r="I58" s="1176"/>
      <c r="J58" s="1177"/>
      <c r="K58" s="83"/>
      <c r="L58" s="84"/>
      <c r="M58" s="84"/>
      <c r="N58" s="84"/>
      <c r="O58" s="85"/>
    </row>
    <row r="59" spans="1:21" ht="31.5" customHeight="1" x14ac:dyDescent="0.15">
      <c r="B59" s="1171"/>
      <c r="C59" s="1172"/>
      <c r="D59" s="1178" t="s">
        <v>26</v>
      </c>
      <c r="E59" s="1179"/>
      <c r="F59" s="1179"/>
      <c r="G59" s="1179"/>
      <c r="H59" s="1179"/>
      <c r="I59" s="1179"/>
      <c r="J59" s="1180"/>
      <c r="K59" s="86"/>
      <c r="L59" s="87"/>
      <c r="M59" s="87"/>
      <c r="N59" s="87"/>
      <c r="O59" s="88"/>
    </row>
    <row r="60" spans="1:21" ht="31.5" customHeight="1" thickBot="1" x14ac:dyDescent="0.2">
      <c r="B60" s="1173"/>
      <c r="C60" s="1174"/>
      <c r="D60" s="1181" t="s">
        <v>27</v>
      </c>
      <c r="E60" s="1182"/>
      <c r="F60" s="1182"/>
      <c r="G60" s="1182"/>
      <c r="H60" s="1182"/>
      <c r="I60" s="1182"/>
      <c r="J60" s="1183"/>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W4wPmJLUWAokoc00UvN4OmyIBPo6dbFu44CPnHe0d0Rs8w6xTZ+nE0iyYP8pL3jZcDzSd+oiMnyBFs5+wbMqPg==" saltValue="UgRXU5b5jcWRelM6jDyDc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70" zoomScaleNormal="7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530</v>
      </c>
      <c r="J40" s="103" t="s">
        <v>531</v>
      </c>
      <c r="K40" s="103" t="s">
        <v>532</v>
      </c>
      <c r="L40" s="103" t="s">
        <v>533</v>
      </c>
      <c r="M40" s="104" t="s">
        <v>534</v>
      </c>
    </row>
    <row r="41" spans="2:13" ht="27.75" customHeight="1" x14ac:dyDescent="0.15">
      <c r="B41" s="1184" t="s">
        <v>30</v>
      </c>
      <c r="C41" s="1185"/>
      <c r="D41" s="105"/>
      <c r="E41" s="1190" t="s">
        <v>31</v>
      </c>
      <c r="F41" s="1190"/>
      <c r="G41" s="1190"/>
      <c r="H41" s="1191"/>
      <c r="I41" s="343">
        <v>62736</v>
      </c>
      <c r="J41" s="344">
        <v>63964</v>
      </c>
      <c r="K41" s="344">
        <v>62219</v>
      </c>
      <c r="L41" s="344">
        <v>60382</v>
      </c>
      <c r="M41" s="345">
        <v>58158</v>
      </c>
    </row>
    <row r="42" spans="2:13" ht="27.75" customHeight="1" x14ac:dyDescent="0.15">
      <c r="B42" s="1186"/>
      <c r="C42" s="1187"/>
      <c r="D42" s="106"/>
      <c r="E42" s="1192" t="s">
        <v>32</v>
      </c>
      <c r="F42" s="1192"/>
      <c r="G42" s="1192"/>
      <c r="H42" s="1193"/>
      <c r="I42" s="346">
        <v>439</v>
      </c>
      <c r="J42" s="347">
        <v>348</v>
      </c>
      <c r="K42" s="347">
        <v>291</v>
      </c>
      <c r="L42" s="347">
        <v>269</v>
      </c>
      <c r="M42" s="348">
        <v>248</v>
      </c>
    </row>
    <row r="43" spans="2:13" ht="27.75" customHeight="1" x14ac:dyDescent="0.15">
      <c r="B43" s="1186"/>
      <c r="C43" s="1187"/>
      <c r="D43" s="106"/>
      <c r="E43" s="1192" t="s">
        <v>33</v>
      </c>
      <c r="F43" s="1192"/>
      <c r="G43" s="1192"/>
      <c r="H43" s="1193"/>
      <c r="I43" s="346">
        <v>6121</v>
      </c>
      <c r="J43" s="347">
        <v>6037</v>
      </c>
      <c r="K43" s="347">
        <v>6035</v>
      </c>
      <c r="L43" s="347">
        <v>5931</v>
      </c>
      <c r="M43" s="348">
        <v>6196</v>
      </c>
    </row>
    <row r="44" spans="2:13" ht="27.75" customHeight="1" x14ac:dyDescent="0.15">
      <c r="B44" s="1186"/>
      <c r="C44" s="1187"/>
      <c r="D44" s="106"/>
      <c r="E44" s="1192" t="s">
        <v>34</v>
      </c>
      <c r="F44" s="1192"/>
      <c r="G44" s="1192"/>
      <c r="H44" s="1193"/>
      <c r="I44" s="346">
        <v>538</v>
      </c>
      <c r="J44" s="347">
        <v>495</v>
      </c>
      <c r="K44" s="347">
        <v>561</v>
      </c>
      <c r="L44" s="347">
        <v>474</v>
      </c>
      <c r="M44" s="348">
        <v>437</v>
      </c>
    </row>
    <row r="45" spans="2:13" ht="27.75" customHeight="1" x14ac:dyDescent="0.15">
      <c r="B45" s="1186"/>
      <c r="C45" s="1187"/>
      <c r="D45" s="106"/>
      <c r="E45" s="1192" t="s">
        <v>35</v>
      </c>
      <c r="F45" s="1192"/>
      <c r="G45" s="1192"/>
      <c r="H45" s="1193"/>
      <c r="I45" s="346">
        <v>4515</v>
      </c>
      <c r="J45" s="347">
        <v>4498</v>
      </c>
      <c r="K45" s="347">
        <v>4452</v>
      </c>
      <c r="L45" s="347">
        <v>4596</v>
      </c>
      <c r="M45" s="348">
        <v>4471</v>
      </c>
    </row>
    <row r="46" spans="2:13" ht="27.75" customHeight="1" x14ac:dyDescent="0.15">
      <c r="B46" s="1186"/>
      <c r="C46" s="1187"/>
      <c r="D46" s="107"/>
      <c r="E46" s="1192" t="s">
        <v>36</v>
      </c>
      <c r="F46" s="1192"/>
      <c r="G46" s="1192"/>
      <c r="H46" s="1193"/>
      <c r="I46" s="346">
        <v>1032</v>
      </c>
      <c r="J46" s="347">
        <v>227</v>
      </c>
      <c r="K46" s="347">
        <v>227</v>
      </c>
      <c r="L46" s="347">
        <v>227</v>
      </c>
      <c r="M46" s="348">
        <v>227</v>
      </c>
    </row>
    <row r="47" spans="2:13" ht="27.75" customHeight="1" x14ac:dyDescent="0.15">
      <c r="B47" s="1186"/>
      <c r="C47" s="1187"/>
      <c r="D47" s="108"/>
      <c r="E47" s="1194" t="s">
        <v>37</v>
      </c>
      <c r="F47" s="1195"/>
      <c r="G47" s="1195"/>
      <c r="H47" s="1196"/>
      <c r="I47" s="346" t="s">
        <v>492</v>
      </c>
      <c r="J47" s="347" t="s">
        <v>492</v>
      </c>
      <c r="K47" s="347" t="s">
        <v>492</v>
      </c>
      <c r="L47" s="347" t="s">
        <v>492</v>
      </c>
      <c r="M47" s="348" t="s">
        <v>492</v>
      </c>
    </row>
    <row r="48" spans="2:13" ht="27.75" customHeight="1" x14ac:dyDescent="0.15">
      <c r="B48" s="1186"/>
      <c r="C48" s="1187"/>
      <c r="D48" s="106"/>
      <c r="E48" s="1192" t="s">
        <v>38</v>
      </c>
      <c r="F48" s="1192"/>
      <c r="G48" s="1192"/>
      <c r="H48" s="1193"/>
      <c r="I48" s="346" t="s">
        <v>492</v>
      </c>
      <c r="J48" s="347" t="s">
        <v>492</v>
      </c>
      <c r="K48" s="347" t="s">
        <v>492</v>
      </c>
      <c r="L48" s="347" t="s">
        <v>492</v>
      </c>
      <c r="M48" s="348" t="s">
        <v>492</v>
      </c>
    </row>
    <row r="49" spans="2:13" ht="27.75" customHeight="1" x14ac:dyDescent="0.15">
      <c r="B49" s="1188"/>
      <c r="C49" s="1189"/>
      <c r="D49" s="106"/>
      <c r="E49" s="1192" t="s">
        <v>39</v>
      </c>
      <c r="F49" s="1192"/>
      <c r="G49" s="1192"/>
      <c r="H49" s="1193"/>
      <c r="I49" s="346" t="s">
        <v>492</v>
      </c>
      <c r="J49" s="347" t="s">
        <v>492</v>
      </c>
      <c r="K49" s="347" t="s">
        <v>492</v>
      </c>
      <c r="L49" s="347" t="s">
        <v>492</v>
      </c>
      <c r="M49" s="348" t="s">
        <v>492</v>
      </c>
    </row>
    <row r="50" spans="2:13" ht="27.75" customHeight="1" x14ac:dyDescent="0.15">
      <c r="B50" s="1197" t="s">
        <v>40</v>
      </c>
      <c r="C50" s="1198"/>
      <c r="D50" s="109"/>
      <c r="E50" s="1192" t="s">
        <v>41</v>
      </c>
      <c r="F50" s="1192"/>
      <c r="G50" s="1192"/>
      <c r="H50" s="1193"/>
      <c r="I50" s="346">
        <v>13461</v>
      </c>
      <c r="J50" s="347">
        <v>12045</v>
      </c>
      <c r="K50" s="347">
        <v>12262</v>
      </c>
      <c r="L50" s="347">
        <v>11838</v>
      </c>
      <c r="M50" s="348">
        <v>11008</v>
      </c>
    </row>
    <row r="51" spans="2:13" ht="27.75" customHeight="1" x14ac:dyDescent="0.15">
      <c r="B51" s="1186"/>
      <c r="C51" s="1187"/>
      <c r="D51" s="106"/>
      <c r="E51" s="1192" t="s">
        <v>42</v>
      </c>
      <c r="F51" s="1192"/>
      <c r="G51" s="1192"/>
      <c r="H51" s="1193"/>
      <c r="I51" s="346">
        <v>5724</v>
      </c>
      <c r="J51" s="347">
        <v>5542</v>
      </c>
      <c r="K51" s="347">
        <v>5583</v>
      </c>
      <c r="L51" s="347">
        <v>5536</v>
      </c>
      <c r="M51" s="348">
        <v>5812</v>
      </c>
    </row>
    <row r="52" spans="2:13" ht="27.75" customHeight="1" x14ac:dyDescent="0.15">
      <c r="B52" s="1188"/>
      <c r="C52" s="1189"/>
      <c r="D52" s="106"/>
      <c r="E52" s="1192" t="s">
        <v>43</v>
      </c>
      <c r="F52" s="1192"/>
      <c r="G52" s="1192"/>
      <c r="H52" s="1193"/>
      <c r="I52" s="346">
        <v>41884</v>
      </c>
      <c r="J52" s="347">
        <v>42126</v>
      </c>
      <c r="K52" s="347">
        <v>39878</v>
      </c>
      <c r="L52" s="347">
        <v>38160</v>
      </c>
      <c r="M52" s="348">
        <v>35528</v>
      </c>
    </row>
    <row r="53" spans="2:13" ht="27.75" customHeight="1" thickBot="1" x14ac:dyDescent="0.2">
      <c r="B53" s="1199" t="s">
        <v>19</v>
      </c>
      <c r="C53" s="1200"/>
      <c r="D53" s="110"/>
      <c r="E53" s="1201" t="s">
        <v>44</v>
      </c>
      <c r="F53" s="1201"/>
      <c r="G53" s="1201"/>
      <c r="H53" s="1202"/>
      <c r="I53" s="349">
        <v>14311</v>
      </c>
      <c r="J53" s="350">
        <v>15856</v>
      </c>
      <c r="K53" s="350">
        <v>16061</v>
      </c>
      <c r="L53" s="350">
        <v>16344</v>
      </c>
      <c r="M53" s="351">
        <v>17389</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vDq4TDkZTtDUIDVEtOh8NErSoM39TIZPPFBTdXoR8j5ZKaEpnnbwvCWRk1M3wRUCk8v0idOhWTGpkQsBCSGKzQ==" saltValue="ggEqjgLNkY3PdH8kKbX5Q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532</v>
      </c>
      <c r="G54" s="119" t="s">
        <v>533</v>
      </c>
      <c r="H54" s="120" t="s">
        <v>534</v>
      </c>
    </row>
    <row r="55" spans="2:8" ht="52.5" customHeight="1" x14ac:dyDescent="0.15">
      <c r="B55" s="121"/>
      <c r="C55" s="1211" t="s">
        <v>46</v>
      </c>
      <c r="D55" s="1211"/>
      <c r="E55" s="1212"/>
      <c r="F55" s="352">
        <v>4586</v>
      </c>
      <c r="G55" s="352">
        <v>4773</v>
      </c>
      <c r="H55" s="353">
        <v>4585</v>
      </c>
    </row>
    <row r="56" spans="2:8" ht="52.5" customHeight="1" x14ac:dyDescent="0.15">
      <c r="B56" s="122"/>
      <c r="C56" s="1213" t="s">
        <v>47</v>
      </c>
      <c r="D56" s="1213"/>
      <c r="E56" s="1214"/>
      <c r="F56" s="354">
        <v>469</v>
      </c>
      <c r="G56" s="354">
        <v>569</v>
      </c>
      <c r="H56" s="355">
        <v>469</v>
      </c>
    </row>
    <row r="57" spans="2:8" ht="53.25" customHeight="1" x14ac:dyDescent="0.15">
      <c r="B57" s="122"/>
      <c r="C57" s="1215" t="s">
        <v>48</v>
      </c>
      <c r="D57" s="1215"/>
      <c r="E57" s="1216"/>
      <c r="F57" s="356">
        <v>6671</v>
      </c>
      <c r="G57" s="356">
        <v>5689</v>
      </c>
      <c r="H57" s="357">
        <v>4748</v>
      </c>
    </row>
    <row r="58" spans="2:8" ht="45.75" customHeight="1" x14ac:dyDescent="0.15">
      <c r="B58" s="123"/>
      <c r="C58" s="1203" t="s">
        <v>559</v>
      </c>
      <c r="D58" s="1204"/>
      <c r="E58" s="1205"/>
      <c r="F58" s="358">
        <v>1657</v>
      </c>
      <c r="G58" s="358">
        <v>1440</v>
      </c>
      <c r="H58" s="359">
        <v>1105</v>
      </c>
    </row>
    <row r="59" spans="2:8" ht="45.75" customHeight="1" x14ac:dyDescent="0.15">
      <c r="B59" s="123"/>
      <c r="C59" s="1203" t="s">
        <v>560</v>
      </c>
      <c r="D59" s="1204"/>
      <c r="E59" s="1205"/>
      <c r="F59" s="358">
        <v>1314</v>
      </c>
      <c r="G59" s="358">
        <v>1165</v>
      </c>
      <c r="H59" s="359">
        <v>998</v>
      </c>
    </row>
    <row r="60" spans="2:8" ht="45.75" customHeight="1" x14ac:dyDescent="0.15">
      <c r="B60" s="123"/>
      <c r="C60" s="1203" t="s">
        <v>561</v>
      </c>
      <c r="D60" s="1204"/>
      <c r="E60" s="1205"/>
      <c r="F60" s="358">
        <v>1934</v>
      </c>
      <c r="G60" s="358">
        <v>1396</v>
      </c>
      <c r="H60" s="359">
        <v>983</v>
      </c>
    </row>
    <row r="61" spans="2:8" ht="45.75" customHeight="1" x14ac:dyDescent="0.15">
      <c r="B61" s="123"/>
      <c r="C61" s="1203" t="s">
        <v>562</v>
      </c>
      <c r="D61" s="1204"/>
      <c r="E61" s="1205"/>
      <c r="F61" s="358">
        <v>518</v>
      </c>
      <c r="G61" s="358">
        <v>484</v>
      </c>
      <c r="H61" s="359">
        <v>450</v>
      </c>
    </row>
    <row r="62" spans="2:8" ht="45.75" customHeight="1" thickBot="1" x14ac:dyDescent="0.2">
      <c r="B62" s="124"/>
      <c r="C62" s="1206" t="s">
        <v>563</v>
      </c>
      <c r="D62" s="1207"/>
      <c r="E62" s="1208"/>
      <c r="F62" s="360">
        <v>363</v>
      </c>
      <c r="G62" s="360">
        <v>363</v>
      </c>
      <c r="H62" s="361">
        <v>363</v>
      </c>
    </row>
    <row r="63" spans="2:8" ht="52.5" customHeight="1" thickBot="1" x14ac:dyDescent="0.2">
      <c r="B63" s="125"/>
      <c r="C63" s="1209" t="s">
        <v>49</v>
      </c>
      <c r="D63" s="1209"/>
      <c r="E63" s="1210"/>
      <c r="F63" s="362">
        <v>11726</v>
      </c>
      <c r="G63" s="362">
        <v>11032</v>
      </c>
      <c r="H63" s="363">
        <v>9802</v>
      </c>
    </row>
    <row r="64" spans="2:8" x14ac:dyDescent="0.15"/>
  </sheetData>
  <sheetProtection algorithmName="SHA-512" hashValue="rPz7LRP1RbSodo3BLY/nE3Ll6FJen8W2zw22H53Q2FfMmOqdMBcjD1nVB4NOMnCAxKY3WZAO7kS3qKkZyLpKnw==" saltValue="9MSg9LYk9+N60BAtj28LL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529</v>
      </c>
      <c r="G2" s="139"/>
      <c r="H2" s="140"/>
    </row>
    <row r="3" spans="1:8" x14ac:dyDescent="0.15">
      <c r="A3" s="136" t="s">
        <v>522</v>
      </c>
      <c r="B3" s="141"/>
      <c r="C3" s="142"/>
      <c r="D3" s="143">
        <v>92190</v>
      </c>
      <c r="E3" s="144"/>
      <c r="F3" s="145">
        <v>70329</v>
      </c>
      <c r="G3" s="146"/>
      <c r="H3" s="147"/>
    </row>
    <row r="4" spans="1:8" x14ac:dyDescent="0.15">
      <c r="A4" s="148"/>
      <c r="B4" s="149"/>
      <c r="C4" s="150"/>
      <c r="D4" s="151">
        <v>64705</v>
      </c>
      <c r="E4" s="152"/>
      <c r="F4" s="153">
        <v>39403</v>
      </c>
      <c r="G4" s="154"/>
      <c r="H4" s="155"/>
    </row>
    <row r="5" spans="1:8" x14ac:dyDescent="0.15">
      <c r="A5" s="136" t="s">
        <v>524</v>
      </c>
      <c r="B5" s="141"/>
      <c r="C5" s="142"/>
      <c r="D5" s="143">
        <v>123274</v>
      </c>
      <c r="E5" s="144"/>
      <c r="F5" s="145">
        <v>71871</v>
      </c>
      <c r="G5" s="146"/>
      <c r="H5" s="147"/>
    </row>
    <row r="6" spans="1:8" x14ac:dyDescent="0.15">
      <c r="A6" s="148"/>
      <c r="B6" s="149"/>
      <c r="C6" s="150"/>
      <c r="D6" s="151">
        <v>99646</v>
      </c>
      <c r="E6" s="152"/>
      <c r="F6" s="153">
        <v>38232</v>
      </c>
      <c r="G6" s="154"/>
      <c r="H6" s="155"/>
    </row>
    <row r="7" spans="1:8" x14ac:dyDescent="0.15">
      <c r="A7" s="136" t="s">
        <v>525</v>
      </c>
      <c r="B7" s="141"/>
      <c r="C7" s="142"/>
      <c r="D7" s="143">
        <v>62369</v>
      </c>
      <c r="E7" s="144"/>
      <c r="F7" s="145">
        <v>71807</v>
      </c>
      <c r="G7" s="146"/>
      <c r="H7" s="147"/>
    </row>
    <row r="8" spans="1:8" x14ac:dyDescent="0.15">
      <c r="A8" s="148"/>
      <c r="B8" s="149"/>
      <c r="C8" s="150"/>
      <c r="D8" s="151">
        <v>42318</v>
      </c>
      <c r="E8" s="152"/>
      <c r="F8" s="153">
        <v>37333</v>
      </c>
      <c r="G8" s="154"/>
      <c r="H8" s="155"/>
    </row>
    <row r="9" spans="1:8" x14ac:dyDescent="0.15">
      <c r="A9" s="136" t="s">
        <v>526</v>
      </c>
      <c r="B9" s="141"/>
      <c r="C9" s="142"/>
      <c r="D9" s="143">
        <v>65106</v>
      </c>
      <c r="E9" s="144"/>
      <c r="F9" s="145">
        <v>80821</v>
      </c>
      <c r="G9" s="146"/>
      <c r="H9" s="147"/>
    </row>
    <row r="10" spans="1:8" x14ac:dyDescent="0.15">
      <c r="A10" s="148"/>
      <c r="B10" s="149"/>
      <c r="C10" s="150"/>
      <c r="D10" s="151">
        <v>34351</v>
      </c>
      <c r="E10" s="152"/>
      <c r="F10" s="153">
        <v>49586</v>
      </c>
      <c r="G10" s="154"/>
      <c r="H10" s="155"/>
    </row>
    <row r="11" spans="1:8" x14ac:dyDescent="0.15">
      <c r="A11" s="136" t="s">
        <v>527</v>
      </c>
      <c r="B11" s="141"/>
      <c r="C11" s="142"/>
      <c r="D11" s="143">
        <v>60972</v>
      </c>
      <c r="E11" s="144"/>
      <c r="F11" s="145">
        <v>79840</v>
      </c>
      <c r="G11" s="146"/>
      <c r="H11" s="147"/>
    </row>
    <row r="12" spans="1:8" x14ac:dyDescent="0.15">
      <c r="A12" s="148"/>
      <c r="B12" s="149"/>
      <c r="C12" s="156"/>
      <c r="D12" s="151">
        <v>36688</v>
      </c>
      <c r="E12" s="152"/>
      <c r="F12" s="153">
        <v>45238</v>
      </c>
      <c r="G12" s="154"/>
      <c r="H12" s="155"/>
    </row>
    <row r="13" spans="1:8" x14ac:dyDescent="0.15">
      <c r="A13" s="136"/>
      <c r="B13" s="141"/>
      <c r="C13" s="157"/>
      <c r="D13" s="158">
        <v>80782</v>
      </c>
      <c r="E13" s="159"/>
      <c r="F13" s="160">
        <v>74934</v>
      </c>
      <c r="G13" s="161"/>
      <c r="H13" s="147"/>
    </row>
    <row r="14" spans="1:8" x14ac:dyDescent="0.15">
      <c r="A14" s="148"/>
      <c r="B14" s="149"/>
      <c r="C14" s="150"/>
      <c r="D14" s="151">
        <v>55542</v>
      </c>
      <c r="E14" s="152"/>
      <c r="F14" s="153">
        <v>41958</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0.56999999999999995</v>
      </c>
      <c r="C19" s="162">
        <f>ROUND(VALUE(SUBSTITUTE(実質収支比率等に係る経年分析!G$48,"▲","-")),2)</f>
        <v>1.59</v>
      </c>
      <c r="D19" s="162">
        <f>ROUND(VALUE(SUBSTITUTE(実質収支比率等に係る経年分析!H$48,"▲","-")),2)</f>
        <v>1.51</v>
      </c>
      <c r="E19" s="162">
        <f>ROUND(VALUE(SUBSTITUTE(実質収支比率等に係る経年分析!I$48,"▲","-")),2)</f>
        <v>1.67</v>
      </c>
      <c r="F19" s="162">
        <f>ROUND(VALUE(SUBSTITUTE(実質収支比率等に係る経年分析!J$48,"▲","-")),2)</f>
        <v>1.04</v>
      </c>
    </row>
    <row r="20" spans="1:11" x14ac:dyDescent="0.15">
      <c r="A20" s="162" t="s">
        <v>53</v>
      </c>
      <c r="B20" s="162">
        <f>ROUND(VALUE(SUBSTITUTE(実質収支比率等に係る経年分析!F$47,"▲","-")),2)</f>
        <v>21.56</v>
      </c>
      <c r="C20" s="162">
        <f>ROUND(VALUE(SUBSTITUTE(実質収支比率等に係る経年分析!G$47,"▲","-")),2)</f>
        <v>18.350000000000001</v>
      </c>
      <c r="D20" s="162">
        <f>ROUND(VALUE(SUBSTITUTE(実質収支比率等に係る経年分析!H$47,"▲","-")),2)</f>
        <v>18.510000000000002</v>
      </c>
      <c r="E20" s="162">
        <f>ROUND(VALUE(SUBSTITUTE(実質収支比率等に係る経年分析!I$47,"▲","-")),2)</f>
        <v>19.25</v>
      </c>
      <c r="F20" s="162">
        <f>ROUND(VALUE(SUBSTITUTE(実質収支比率等に係る経年分析!J$47,"▲","-")),2)</f>
        <v>18.2</v>
      </c>
    </row>
    <row r="21" spans="1:11" x14ac:dyDescent="0.15">
      <c r="A21" s="162" t="s">
        <v>54</v>
      </c>
      <c r="B21" s="162">
        <f>IF(ISNUMBER(VALUE(SUBSTITUTE(実質収支比率等に係る経年分析!F$49,"▲","-"))),ROUND(VALUE(SUBSTITUTE(実質収支比率等に係る経年分析!F$49,"▲","-")),2),NA())</f>
        <v>-1.34</v>
      </c>
      <c r="C21" s="162">
        <f>IF(ISNUMBER(VALUE(SUBSTITUTE(実質収支比率等に係る経年分析!G$49,"▲","-"))),ROUND(VALUE(SUBSTITUTE(実質収支比率等に係る経年分析!G$49,"▲","-")),2),NA())</f>
        <v>-1.47</v>
      </c>
      <c r="D21" s="162">
        <f>IF(ISNUMBER(VALUE(SUBSTITUTE(実質収支比率等に係る経年分析!H$49,"▲","-"))),ROUND(VALUE(SUBSTITUTE(実質収支比率等に係る経年分析!H$49,"▲","-")),2),NA())</f>
        <v>-0.05</v>
      </c>
      <c r="E21" s="162">
        <f>IF(ISNUMBER(VALUE(SUBSTITUTE(実質収支比率等に係る経年分析!I$49,"▲","-"))),ROUND(VALUE(SUBSTITUTE(実質収支比率等に係る経年分析!I$49,"▲","-")),2),NA())</f>
        <v>0.92</v>
      </c>
      <c r="F21" s="162">
        <f>IF(ISNUMBER(VALUE(SUBSTITUTE(実質収支比率等に係る経年分析!J$49,"▲","-"))),ROUND(VALUE(SUBSTITUTE(実質収支比率等に係る経年分析!J$49,"▲","-")),2),NA())</f>
        <v>-1.35</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0.01</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0.01</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0.01</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0.05</v>
      </c>
      <c r="J27" s="163" t="e">
        <f>IF(ROUND(VALUE(SUBSTITUTE(連結実質赤字比率に係る赤字・黒字の構成分析!J$43,"▲", "-")), 2) &lt; 0, ABS(ROUND(VALUE(SUBSTITUTE(連結実質赤字比率に係る赤字・黒字の構成分析!J$43,"▲", "-")), 2)), NA())</f>
        <v>#N/A</v>
      </c>
      <c r="K27" s="163">
        <f>IF(ROUND(VALUE(SUBSTITUTE(連結実質赤字比率に係る赤字・黒字の構成分析!J$43,"▲", "-")), 2) &gt;= 0, ABS(ROUND(VALUE(SUBSTITUTE(連結実質赤字比率に係る赤字・黒字の構成分析!J$43,"▲", "-")), 2)), NA())</f>
        <v>0.01</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str">
        <f>IF(連結実質赤字比率に係る赤字・黒字の構成分析!C$41="",NA(),連結実質赤字比率に係る赤字・黒字の構成分析!C$41)</f>
        <v>公共用地等造成費会計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0.08</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0.08</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0.05</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0.05</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0.04</v>
      </c>
    </row>
    <row r="30" spans="1:11" x14ac:dyDescent="0.15">
      <c r="A30" s="163" t="str">
        <f>IF(連結実質赤字比率に係る赤字・黒字の構成分析!C$40="",NA(),連結実質赤字比率に係る赤字・黒字の構成分析!C$40)</f>
        <v>国民健康保険費会計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1.53</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1.1499999999999999</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0.64</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0.73</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0.04</v>
      </c>
    </row>
    <row r="31" spans="1:11" x14ac:dyDescent="0.15">
      <c r="A31" s="163" t="str">
        <f>IF(連結実質赤字比率に係る赤字・黒字の構成分析!C$39="",NA(),連結実質赤字比率に係る赤字・黒字の構成分析!C$39)</f>
        <v>企業用地造成費会計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0.05</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0.14000000000000001</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0.13</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0.21</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0.3</v>
      </c>
    </row>
    <row r="32" spans="1:11" x14ac:dyDescent="0.15">
      <c r="A32" s="163" t="str">
        <f>IF(連結実質赤字比率に係る赤字・黒字の構成分析!C$38="",NA(),連結実質赤字比率に係る赤字・黒字の構成分析!C$38)</f>
        <v>介護保険費会計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1.89</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1.89</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2.02</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1.9</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0.97</v>
      </c>
    </row>
    <row r="33" spans="1:16" x14ac:dyDescent="0.15">
      <c r="A33" s="163" t="str">
        <f>IF(連結実質赤字比率に係る赤字・黒字の構成分析!C$37="",NA(),連結実質赤字比率に係る赤字・黒字の構成分析!C$37)</f>
        <v>一般会計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0.56000000000000005</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1.59</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1.5</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1.66</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1.03</v>
      </c>
    </row>
    <row r="34" spans="1:16" x14ac:dyDescent="0.15">
      <c r="A34" s="163" t="str">
        <f>IF(連結実質赤字比率に係る赤字・黒字の構成分析!C$36="",NA(),連結実質赤字比率に係る赤字・黒字の構成分析!C$36)</f>
        <v>水道事業会計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3.91</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3.04</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3.75</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4.5599999999999996</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4.83</v>
      </c>
    </row>
    <row r="35" spans="1:16" x14ac:dyDescent="0.15">
      <c r="A35" s="163" t="str">
        <f>IF(連結実質赤字比率に係る赤字・黒字の構成分析!C$35="",NA(),連結実質赤字比率に係る赤字・黒字の構成分析!C$35)</f>
        <v>病院事業会計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13.54</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14.92</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14.48</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10.17</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5.48</v>
      </c>
    </row>
    <row r="36" spans="1:16" x14ac:dyDescent="0.15">
      <c r="A36" s="163" t="str">
        <f>IF(連結実質赤字比率に係る赤字・黒字の構成分析!C$34="",NA(),連結実質赤字比率に係る赤字・黒字の構成分析!C$34)</f>
        <v>下水道事業会計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6.42</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7.39</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8.19</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8.98</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9.6999999999999993</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4644</v>
      </c>
      <c r="E42" s="164"/>
      <c r="F42" s="164"/>
      <c r="G42" s="164">
        <f>'実質公債費比率（分子）の構造'!L$52</f>
        <v>4659</v>
      </c>
      <c r="H42" s="164"/>
      <c r="I42" s="164"/>
      <c r="J42" s="164">
        <f>'実質公債費比率（分子）の構造'!M$52</f>
        <v>4456</v>
      </c>
      <c r="K42" s="164"/>
      <c r="L42" s="164"/>
      <c r="M42" s="164">
        <f>'実質公債費比率（分子）の構造'!N$52</f>
        <v>4270</v>
      </c>
      <c r="N42" s="164"/>
      <c r="O42" s="164"/>
      <c r="P42" s="164">
        <f>'実質公債費比率（分子）の構造'!O$52</f>
        <v>4173</v>
      </c>
    </row>
    <row r="43" spans="1:16" x14ac:dyDescent="0.15">
      <c r="A43" s="164" t="s">
        <v>16</v>
      </c>
      <c r="B43" s="164">
        <f>'実質公債費比率（分子）の構造'!K$51</f>
        <v>0</v>
      </c>
      <c r="C43" s="164"/>
      <c r="D43" s="164"/>
      <c r="E43" s="164">
        <f>'実質公債費比率（分子）の構造'!L$51</f>
        <v>1</v>
      </c>
      <c r="F43" s="164"/>
      <c r="G43" s="164"/>
      <c r="H43" s="164" t="str">
        <f>'実質公債費比率（分子）の構造'!M$51</f>
        <v>-</v>
      </c>
      <c r="I43" s="164"/>
      <c r="J43" s="164"/>
      <c r="K43" s="164">
        <f>'実質公債費比率（分子）の構造'!N$51</f>
        <v>2</v>
      </c>
      <c r="L43" s="164"/>
      <c r="M43" s="164"/>
      <c r="N43" s="164" t="str">
        <f>'実質公債費比率（分子）の構造'!O$51</f>
        <v>-</v>
      </c>
      <c r="O43" s="164"/>
      <c r="P43" s="164"/>
    </row>
    <row r="44" spans="1:16" x14ac:dyDescent="0.15">
      <c r="A44" s="164" t="s">
        <v>62</v>
      </c>
      <c r="B44" s="164">
        <f>'実質公債費比率（分子）の構造'!K$50</f>
        <v>91</v>
      </c>
      <c r="C44" s="164"/>
      <c r="D44" s="164"/>
      <c r="E44" s="164">
        <f>'実質公債費比率（分子）の構造'!L$50</f>
        <v>92</v>
      </c>
      <c r="F44" s="164"/>
      <c r="G44" s="164"/>
      <c r="H44" s="164">
        <f>'実質公債費比率（分子）の構造'!M$50</f>
        <v>57</v>
      </c>
      <c r="I44" s="164"/>
      <c r="J44" s="164"/>
      <c r="K44" s="164">
        <f>'実質公債費比率（分子）の構造'!N$50</f>
        <v>21</v>
      </c>
      <c r="L44" s="164"/>
      <c r="M44" s="164"/>
      <c r="N44" s="164">
        <f>'実質公債費比率（分子）の構造'!O$50</f>
        <v>21</v>
      </c>
      <c r="O44" s="164"/>
      <c r="P44" s="164"/>
    </row>
    <row r="45" spans="1:16" x14ac:dyDescent="0.15">
      <c r="A45" s="164" t="s">
        <v>63</v>
      </c>
      <c r="B45" s="164">
        <f>'実質公債費比率（分子）の構造'!K$49</f>
        <v>60</v>
      </c>
      <c r="C45" s="164"/>
      <c r="D45" s="164"/>
      <c r="E45" s="164">
        <f>'実質公債費比率（分子）の構造'!L$49</f>
        <v>77</v>
      </c>
      <c r="F45" s="164"/>
      <c r="G45" s="164"/>
      <c r="H45" s="164">
        <f>'実質公債費比率（分子）の構造'!M$49</f>
        <v>81</v>
      </c>
      <c r="I45" s="164"/>
      <c r="J45" s="164"/>
      <c r="K45" s="164">
        <f>'実質公債費比率（分子）の構造'!N$49</f>
        <v>87</v>
      </c>
      <c r="L45" s="164"/>
      <c r="M45" s="164"/>
      <c r="N45" s="164">
        <f>'実質公債費比率（分子）の構造'!O$49</f>
        <v>86</v>
      </c>
      <c r="O45" s="164"/>
      <c r="P45" s="164"/>
    </row>
    <row r="46" spans="1:16" x14ac:dyDescent="0.15">
      <c r="A46" s="164" t="s">
        <v>64</v>
      </c>
      <c r="B46" s="164">
        <f>'実質公債費比率（分子）の構造'!K$48</f>
        <v>1019</v>
      </c>
      <c r="C46" s="164"/>
      <c r="D46" s="164"/>
      <c r="E46" s="164">
        <f>'実質公債費比率（分子）の構造'!L$48</f>
        <v>943</v>
      </c>
      <c r="F46" s="164"/>
      <c r="G46" s="164"/>
      <c r="H46" s="164">
        <f>'実質公債費比率（分子）の構造'!M$48</f>
        <v>896</v>
      </c>
      <c r="I46" s="164"/>
      <c r="J46" s="164"/>
      <c r="K46" s="164">
        <f>'実質公債費比率（分子）の構造'!N$48</f>
        <v>771</v>
      </c>
      <c r="L46" s="164"/>
      <c r="M46" s="164"/>
      <c r="N46" s="164">
        <f>'実質公債費比率（分子）の構造'!O$48</f>
        <v>806</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5369</v>
      </c>
      <c r="C49" s="164"/>
      <c r="D49" s="164"/>
      <c r="E49" s="164">
        <f>'実質公債費比率（分子）の構造'!L$45</f>
        <v>5734</v>
      </c>
      <c r="F49" s="164"/>
      <c r="G49" s="164"/>
      <c r="H49" s="164">
        <f>'実質公債費比率（分子）の構造'!M$45</f>
        <v>5749</v>
      </c>
      <c r="I49" s="164"/>
      <c r="J49" s="164"/>
      <c r="K49" s="164">
        <f>'実質公債費比率（分子）の構造'!N$45</f>
        <v>5565</v>
      </c>
      <c r="L49" s="164"/>
      <c r="M49" s="164"/>
      <c r="N49" s="164">
        <f>'実質公債費比率（分子）の構造'!O$45</f>
        <v>5706</v>
      </c>
      <c r="O49" s="164"/>
      <c r="P49" s="164"/>
    </row>
    <row r="50" spans="1:16" x14ac:dyDescent="0.15">
      <c r="A50" s="164" t="s">
        <v>67</v>
      </c>
      <c r="B50" s="164" t="e">
        <f>NA()</f>
        <v>#N/A</v>
      </c>
      <c r="C50" s="164">
        <f>IF(ISNUMBER('実質公債費比率（分子）の構造'!K$53),'実質公債費比率（分子）の構造'!K$53,NA())</f>
        <v>1895</v>
      </c>
      <c r="D50" s="164" t="e">
        <f>NA()</f>
        <v>#N/A</v>
      </c>
      <c r="E50" s="164" t="e">
        <f>NA()</f>
        <v>#N/A</v>
      </c>
      <c r="F50" s="164">
        <f>IF(ISNUMBER('実質公債費比率（分子）の構造'!L$53),'実質公債費比率（分子）の構造'!L$53,NA())</f>
        <v>2188</v>
      </c>
      <c r="G50" s="164" t="e">
        <f>NA()</f>
        <v>#N/A</v>
      </c>
      <c r="H50" s="164" t="e">
        <f>NA()</f>
        <v>#N/A</v>
      </c>
      <c r="I50" s="164">
        <f>IF(ISNUMBER('実質公債費比率（分子）の構造'!M$53),'実質公債費比率（分子）の構造'!M$53,NA())</f>
        <v>2327</v>
      </c>
      <c r="J50" s="164" t="e">
        <f>NA()</f>
        <v>#N/A</v>
      </c>
      <c r="K50" s="164" t="e">
        <f>NA()</f>
        <v>#N/A</v>
      </c>
      <c r="L50" s="164">
        <f>IF(ISNUMBER('実質公債費比率（分子）の構造'!N$53),'実質公債費比率（分子）の構造'!N$53,NA())</f>
        <v>2176</v>
      </c>
      <c r="M50" s="164" t="e">
        <f>NA()</f>
        <v>#N/A</v>
      </c>
      <c r="N50" s="164" t="e">
        <f>NA()</f>
        <v>#N/A</v>
      </c>
      <c r="O50" s="164">
        <f>IF(ISNUMBER('実質公債費比率（分子）の構造'!O$53),'実質公債費比率（分子）の構造'!O$53,NA())</f>
        <v>2446</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41884</v>
      </c>
      <c r="E56" s="163"/>
      <c r="F56" s="163"/>
      <c r="G56" s="163">
        <f>'将来負担比率（分子）の構造'!J$52</f>
        <v>42126</v>
      </c>
      <c r="H56" s="163"/>
      <c r="I56" s="163"/>
      <c r="J56" s="163">
        <f>'将来負担比率（分子）の構造'!K$52</f>
        <v>39878</v>
      </c>
      <c r="K56" s="163"/>
      <c r="L56" s="163"/>
      <c r="M56" s="163">
        <f>'将来負担比率（分子）の構造'!L$52</f>
        <v>38160</v>
      </c>
      <c r="N56" s="163"/>
      <c r="O56" s="163"/>
      <c r="P56" s="163">
        <f>'将来負担比率（分子）の構造'!M$52</f>
        <v>35528</v>
      </c>
    </row>
    <row r="57" spans="1:16" x14ac:dyDescent="0.15">
      <c r="A57" s="163" t="s">
        <v>42</v>
      </c>
      <c r="B57" s="163"/>
      <c r="C57" s="163"/>
      <c r="D57" s="163">
        <f>'将来負担比率（分子）の構造'!I$51</f>
        <v>5724</v>
      </c>
      <c r="E57" s="163"/>
      <c r="F57" s="163"/>
      <c r="G57" s="163">
        <f>'将来負担比率（分子）の構造'!J$51</f>
        <v>5542</v>
      </c>
      <c r="H57" s="163"/>
      <c r="I57" s="163"/>
      <c r="J57" s="163">
        <f>'将来負担比率（分子）の構造'!K$51</f>
        <v>5583</v>
      </c>
      <c r="K57" s="163"/>
      <c r="L57" s="163"/>
      <c r="M57" s="163">
        <f>'将来負担比率（分子）の構造'!L$51</f>
        <v>5536</v>
      </c>
      <c r="N57" s="163"/>
      <c r="O57" s="163"/>
      <c r="P57" s="163">
        <f>'将来負担比率（分子）の構造'!M$51</f>
        <v>5812</v>
      </c>
    </row>
    <row r="58" spans="1:16" x14ac:dyDescent="0.15">
      <c r="A58" s="163" t="s">
        <v>41</v>
      </c>
      <c r="B58" s="163"/>
      <c r="C58" s="163"/>
      <c r="D58" s="163">
        <f>'将来負担比率（分子）の構造'!I$50</f>
        <v>13461</v>
      </c>
      <c r="E58" s="163"/>
      <c r="F58" s="163"/>
      <c r="G58" s="163">
        <f>'将来負担比率（分子）の構造'!J$50</f>
        <v>12045</v>
      </c>
      <c r="H58" s="163"/>
      <c r="I58" s="163"/>
      <c r="J58" s="163">
        <f>'将来負担比率（分子）の構造'!K$50</f>
        <v>12262</v>
      </c>
      <c r="K58" s="163"/>
      <c r="L58" s="163"/>
      <c r="M58" s="163">
        <f>'将来負担比率（分子）の構造'!L$50</f>
        <v>11838</v>
      </c>
      <c r="N58" s="163"/>
      <c r="O58" s="163"/>
      <c r="P58" s="163">
        <f>'将来負担比率（分子）の構造'!M$50</f>
        <v>11008</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f>'将来負担比率（分子）の構造'!I$46</f>
        <v>1032</v>
      </c>
      <c r="C61" s="163"/>
      <c r="D61" s="163"/>
      <c r="E61" s="163">
        <f>'将来負担比率（分子）の構造'!J$46</f>
        <v>227</v>
      </c>
      <c r="F61" s="163"/>
      <c r="G61" s="163"/>
      <c r="H61" s="163">
        <f>'将来負担比率（分子）の構造'!K$46</f>
        <v>227</v>
      </c>
      <c r="I61" s="163"/>
      <c r="J61" s="163"/>
      <c r="K61" s="163">
        <f>'将来負担比率（分子）の構造'!L$46</f>
        <v>227</v>
      </c>
      <c r="L61" s="163"/>
      <c r="M61" s="163"/>
      <c r="N61" s="163">
        <f>'将来負担比率（分子）の構造'!M$46</f>
        <v>227</v>
      </c>
      <c r="O61" s="163"/>
      <c r="P61" s="163"/>
    </row>
    <row r="62" spans="1:16" x14ac:dyDescent="0.15">
      <c r="A62" s="163" t="s">
        <v>35</v>
      </c>
      <c r="B62" s="163">
        <f>'将来負担比率（分子）の構造'!I$45</f>
        <v>4515</v>
      </c>
      <c r="C62" s="163"/>
      <c r="D62" s="163"/>
      <c r="E62" s="163">
        <f>'将来負担比率（分子）の構造'!J$45</f>
        <v>4498</v>
      </c>
      <c r="F62" s="163"/>
      <c r="G62" s="163"/>
      <c r="H62" s="163">
        <f>'将来負担比率（分子）の構造'!K$45</f>
        <v>4452</v>
      </c>
      <c r="I62" s="163"/>
      <c r="J62" s="163"/>
      <c r="K62" s="163">
        <f>'将来負担比率（分子）の構造'!L$45</f>
        <v>4596</v>
      </c>
      <c r="L62" s="163"/>
      <c r="M62" s="163"/>
      <c r="N62" s="163">
        <f>'将来負担比率（分子）の構造'!M$45</f>
        <v>4471</v>
      </c>
      <c r="O62" s="163"/>
      <c r="P62" s="163"/>
    </row>
    <row r="63" spans="1:16" x14ac:dyDescent="0.15">
      <c r="A63" s="163" t="s">
        <v>34</v>
      </c>
      <c r="B63" s="163">
        <f>'将来負担比率（分子）の構造'!I$44</f>
        <v>538</v>
      </c>
      <c r="C63" s="163"/>
      <c r="D63" s="163"/>
      <c r="E63" s="163">
        <f>'将来負担比率（分子）の構造'!J$44</f>
        <v>495</v>
      </c>
      <c r="F63" s="163"/>
      <c r="G63" s="163"/>
      <c r="H63" s="163">
        <f>'将来負担比率（分子）の構造'!K$44</f>
        <v>561</v>
      </c>
      <c r="I63" s="163"/>
      <c r="J63" s="163"/>
      <c r="K63" s="163">
        <f>'将来負担比率（分子）の構造'!L$44</f>
        <v>474</v>
      </c>
      <c r="L63" s="163"/>
      <c r="M63" s="163"/>
      <c r="N63" s="163">
        <f>'将来負担比率（分子）の構造'!M$44</f>
        <v>437</v>
      </c>
      <c r="O63" s="163"/>
      <c r="P63" s="163"/>
    </row>
    <row r="64" spans="1:16" x14ac:dyDescent="0.15">
      <c r="A64" s="163" t="s">
        <v>33</v>
      </c>
      <c r="B64" s="163">
        <f>'将来負担比率（分子）の構造'!I$43</f>
        <v>6121</v>
      </c>
      <c r="C64" s="163"/>
      <c r="D64" s="163"/>
      <c r="E64" s="163">
        <f>'将来負担比率（分子）の構造'!J$43</f>
        <v>6037</v>
      </c>
      <c r="F64" s="163"/>
      <c r="G64" s="163"/>
      <c r="H64" s="163">
        <f>'将来負担比率（分子）の構造'!K$43</f>
        <v>6035</v>
      </c>
      <c r="I64" s="163"/>
      <c r="J64" s="163"/>
      <c r="K64" s="163">
        <f>'将来負担比率（分子）の構造'!L$43</f>
        <v>5931</v>
      </c>
      <c r="L64" s="163"/>
      <c r="M64" s="163"/>
      <c r="N64" s="163">
        <f>'将来負担比率（分子）の構造'!M$43</f>
        <v>6196</v>
      </c>
      <c r="O64" s="163"/>
      <c r="P64" s="163"/>
    </row>
    <row r="65" spans="1:16" x14ac:dyDescent="0.15">
      <c r="A65" s="163" t="s">
        <v>32</v>
      </c>
      <c r="B65" s="163">
        <f>'将来負担比率（分子）の構造'!I$42</f>
        <v>439</v>
      </c>
      <c r="C65" s="163"/>
      <c r="D65" s="163"/>
      <c r="E65" s="163">
        <f>'将来負担比率（分子）の構造'!J$42</f>
        <v>348</v>
      </c>
      <c r="F65" s="163"/>
      <c r="G65" s="163"/>
      <c r="H65" s="163">
        <f>'将来負担比率（分子）の構造'!K$42</f>
        <v>291</v>
      </c>
      <c r="I65" s="163"/>
      <c r="J65" s="163"/>
      <c r="K65" s="163">
        <f>'将来負担比率（分子）の構造'!L$42</f>
        <v>269</v>
      </c>
      <c r="L65" s="163"/>
      <c r="M65" s="163"/>
      <c r="N65" s="163">
        <f>'将来負担比率（分子）の構造'!M$42</f>
        <v>248</v>
      </c>
      <c r="O65" s="163"/>
      <c r="P65" s="163"/>
    </row>
    <row r="66" spans="1:16" x14ac:dyDescent="0.15">
      <c r="A66" s="163" t="s">
        <v>31</v>
      </c>
      <c r="B66" s="163">
        <f>'将来負担比率（分子）の構造'!I$41</f>
        <v>62736</v>
      </c>
      <c r="C66" s="163"/>
      <c r="D66" s="163"/>
      <c r="E66" s="163">
        <f>'将来負担比率（分子）の構造'!J$41</f>
        <v>63964</v>
      </c>
      <c r="F66" s="163"/>
      <c r="G66" s="163"/>
      <c r="H66" s="163">
        <f>'将来負担比率（分子）の構造'!K$41</f>
        <v>62219</v>
      </c>
      <c r="I66" s="163"/>
      <c r="J66" s="163"/>
      <c r="K66" s="163">
        <f>'将来負担比率（分子）の構造'!L$41</f>
        <v>60382</v>
      </c>
      <c r="L66" s="163"/>
      <c r="M66" s="163"/>
      <c r="N66" s="163">
        <f>'将来負担比率（分子）の構造'!M$41</f>
        <v>58158</v>
      </c>
      <c r="O66" s="163"/>
      <c r="P66" s="163"/>
    </row>
    <row r="67" spans="1:16" x14ac:dyDescent="0.15">
      <c r="A67" s="163" t="s">
        <v>71</v>
      </c>
      <c r="B67" s="163" t="e">
        <f>NA()</f>
        <v>#N/A</v>
      </c>
      <c r="C67" s="163">
        <f>IF(ISNUMBER('将来負担比率（分子）の構造'!I$53), IF('将来負担比率（分子）の構造'!I$53 &lt; 0, 0, '将来負担比率（分子）の構造'!I$53), NA())</f>
        <v>14311</v>
      </c>
      <c r="D67" s="163" t="e">
        <f>NA()</f>
        <v>#N/A</v>
      </c>
      <c r="E67" s="163" t="e">
        <f>NA()</f>
        <v>#N/A</v>
      </c>
      <c r="F67" s="163">
        <f>IF(ISNUMBER('将来負担比率（分子）の構造'!J$53), IF('将来負担比率（分子）の構造'!J$53 &lt; 0, 0, '将来負担比率（分子）の構造'!J$53), NA())</f>
        <v>15856</v>
      </c>
      <c r="G67" s="163" t="e">
        <f>NA()</f>
        <v>#N/A</v>
      </c>
      <c r="H67" s="163" t="e">
        <f>NA()</f>
        <v>#N/A</v>
      </c>
      <c r="I67" s="163">
        <f>IF(ISNUMBER('将来負担比率（分子）の構造'!K$53), IF('将来負担比率（分子）の構造'!K$53 &lt; 0, 0, '将来負担比率（分子）の構造'!K$53), NA())</f>
        <v>16061</v>
      </c>
      <c r="J67" s="163" t="e">
        <f>NA()</f>
        <v>#N/A</v>
      </c>
      <c r="K67" s="163" t="e">
        <f>NA()</f>
        <v>#N/A</v>
      </c>
      <c r="L67" s="163">
        <f>IF(ISNUMBER('将来負担比率（分子）の構造'!L$53), IF('将来負担比率（分子）の構造'!L$53 &lt; 0, 0, '将来負担比率（分子）の構造'!L$53), NA())</f>
        <v>16344</v>
      </c>
      <c r="M67" s="163" t="e">
        <f>NA()</f>
        <v>#N/A</v>
      </c>
      <c r="N67" s="163" t="e">
        <f>NA()</f>
        <v>#N/A</v>
      </c>
      <c r="O67" s="163">
        <f>IF(ISNUMBER('将来負担比率（分子）の構造'!M$53), IF('将来負担比率（分子）の構造'!M$53 &lt; 0, 0, '将来負担比率（分子）の構造'!M$53), NA())</f>
        <v>17389</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4586</v>
      </c>
      <c r="C72" s="167">
        <f>基金残高に係る経年分析!G55</f>
        <v>4773</v>
      </c>
      <c r="D72" s="167">
        <f>基金残高に係る経年分析!H55</f>
        <v>4585</v>
      </c>
    </row>
    <row r="73" spans="1:16" x14ac:dyDescent="0.15">
      <c r="A73" s="166" t="s">
        <v>74</v>
      </c>
      <c r="B73" s="167">
        <f>基金残高に係る経年分析!F56</f>
        <v>469</v>
      </c>
      <c r="C73" s="167">
        <f>基金残高に係る経年分析!G56</f>
        <v>569</v>
      </c>
      <c r="D73" s="167">
        <f>基金残高に係る経年分析!H56</f>
        <v>469</v>
      </c>
    </row>
    <row r="74" spans="1:16" x14ac:dyDescent="0.15">
      <c r="A74" s="166" t="s">
        <v>75</v>
      </c>
      <c r="B74" s="167">
        <f>基金残高に係る経年分析!F57</f>
        <v>6671</v>
      </c>
      <c r="C74" s="167">
        <f>基金残高に係る経年分析!G57</f>
        <v>5689</v>
      </c>
      <c r="D74" s="167">
        <f>基金残高に係る経年分析!H57</f>
        <v>4748</v>
      </c>
    </row>
  </sheetData>
  <sheetProtection algorithmName="SHA-512" hashValue="qviLXtuUsAh8efNKdYR6OlWVKGTi8Ql6NjlRHsfQKZ0wae8h4mAheQcR8R3Mzj15gdlaYaJSu9T/iEdF5gAcSw==" saltValue="OMBYHu5TaHFOv8MIoaAUxQ==" spinCount="100000"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85" zoomScaleNormal="85"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202</v>
      </c>
      <c r="DI1" s="603"/>
      <c r="DJ1" s="603"/>
      <c r="DK1" s="603"/>
      <c r="DL1" s="603"/>
      <c r="DM1" s="603"/>
      <c r="DN1" s="604"/>
      <c r="DO1" s="202"/>
      <c r="DP1" s="602" t="s">
        <v>203</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15">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05" t="s">
        <v>205</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206</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207</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5" t="s">
        <v>1</v>
      </c>
      <c r="C4" s="606"/>
      <c r="D4" s="606"/>
      <c r="E4" s="606"/>
      <c r="F4" s="606"/>
      <c r="G4" s="606"/>
      <c r="H4" s="606"/>
      <c r="I4" s="606"/>
      <c r="J4" s="606"/>
      <c r="K4" s="606"/>
      <c r="L4" s="606"/>
      <c r="M4" s="606"/>
      <c r="N4" s="606"/>
      <c r="O4" s="606"/>
      <c r="P4" s="606"/>
      <c r="Q4" s="607"/>
      <c r="R4" s="605" t="s">
        <v>208</v>
      </c>
      <c r="S4" s="606"/>
      <c r="T4" s="606"/>
      <c r="U4" s="606"/>
      <c r="V4" s="606"/>
      <c r="W4" s="606"/>
      <c r="X4" s="606"/>
      <c r="Y4" s="607"/>
      <c r="Z4" s="605" t="s">
        <v>209</v>
      </c>
      <c r="AA4" s="606"/>
      <c r="AB4" s="606"/>
      <c r="AC4" s="607"/>
      <c r="AD4" s="605" t="s">
        <v>210</v>
      </c>
      <c r="AE4" s="606"/>
      <c r="AF4" s="606"/>
      <c r="AG4" s="606"/>
      <c r="AH4" s="606"/>
      <c r="AI4" s="606"/>
      <c r="AJ4" s="606"/>
      <c r="AK4" s="607"/>
      <c r="AL4" s="605" t="s">
        <v>209</v>
      </c>
      <c r="AM4" s="606"/>
      <c r="AN4" s="606"/>
      <c r="AO4" s="607"/>
      <c r="AP4" s="608" t="s">
        <v>211</v>
      </c>
      <c r="AQ4" s="608"/>
      <c r="AR4" s="608"/>
      <c r="AS4" s="608"/>
      <c r="AT4" s="608"/>
      <c r="AU4" s="608"/>
      <c r="AV4" s="608"/>
      <c r="AW4" s="608"/>
      <c r="AX4" s="608"/>
      <c r="AY4" s="608"/>
      <c r="AZ4" s="608"/>
      <c r="BA4" s="608"/>
      <c r="BB4" s="608"/>
      <c r="BC4" s="608"/>
      <c r="BD4" s="608"/>
      <c r="BE4" s="608"/>
      <c r="BF4" s="608"/>
      <c r="BG4" s="608" t="s">
        <v>212</v>
      </c>
      <c r="BH4" s="608"/>
      <c r="BI4" s="608"/>
      <c r="BJ4" s="608"/>
      <c r="BK4" s="608"/>
      <c r="BL4" s="608"/>
      <c r="BM4" s="608"/>
      <c r="BN4" s="608"/>
      <c r="BO4" s="608" t="s">
        <v>209</v>
      </c>
      <c r="BP4" s="608"/>
      <c r="BQ4" s="608"/>
      <c r="BR4" s="608"/>
      <c r="BS4" s="608" t="s">
        <v>213</v>
      </c>
      <c r="BT4" s="608"/>
      <c r="BU4" s="608"/>
      <c r="BV4" s="608"/>
      <c r="BW4" s="608"/>
      <c r="BX4" s="608"/>
      <c r="BY4" s="608"/>
      <c r="BZ4" s="608"/>
      <c r="CA4" s="608"/>
      <c r="CB4" s="608"/>
      <c r="CD4" s="605" t="s">
        <v>214</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15">
      <c r="B5" s="609" t="s">
        <v>215</v>
      </c>
      <c r="C5" s="610"/>
      <c r="D5" s="610"/>
      <c r="E5" s="610"/>
      <c r="F5" s="610"/>
      <c r="G5" s="610"/>
      <c r="H5" s="610"/>
      <c r="I5" s="610"/>
      <c r="J5" s="610"/>
      <c r="K5" s="610"/>
      <c r="L5" s="610"/>
      <c r="M5" s="610"/>
      <c r="N5" s="610"/>
      <c r="O5" s="610"/>
      <c r="P5" s="610"/>
      <c r="Q5" s="611"/>
      <c r="R5" s="612">
        <v>8332821</v>
      </c>
      <c r="S5" s="613"/>
      <c r="T5" s="613"/>
      <c r="U5" s="613"/>
      <c r="V5" s="613"/>
      <c r="W5" s="613"/>
      <c r="X5" s="613"/>
      <c r="Y5" s="614"/>
      <c r="Z5" s="615">
        <v>16.899999999999999</v>
      </c>
      <c r="AA5" s="615"/>
      <c r="AB5" s="615"/>
      <c r="AC5" s="615"/>
      <c r="AD5" s="616">
        <v>7847631</v>
      </c>
      <c r="AE5" s="616"/>
      <c r="AF5" s="616"/>
      <c r="AG5" s="616"/>
      <c r="AH5" s="616"/>
      <c r="AI5" s="616"/>
      <c r="AJ5" s="616"/>
      <c r="AK5" s="616"/>
      <c r="AL5" s="617">
        <v>30.8</v>
      </c>
      <c r="AM5" s="618"/>
      <c r="AN5" s="618"/>
      <c r="AO5" s="619"/>
      <c r="AP5" s="609" t="s">
        <v>216</v>
      </c>
      <c r="AQ5" s="610"/>
      <c r="AR5" s="610"/>
      <c r="AS5" s="610"/>
      <c r="AT5" s="610"/>
      <c r="AU5" s="610"/>
      <c r="AV5" s="610"/>
      <c r="AW5" s="610"/>
      <c r="AX5" s="610"/>
      <c r="AY5" s="610"/>
      <c r="AZ5" s="610"/>
      <c r="BA5" s="610"/>
      <c r="BB5" s="610"/>
      <c r="BC5" s="610"/>
      <c r="BD5" s="610"/>
      <c r="BE5" s="610"/>
      <c r="BF5" s="611"/>
      <c r="BG5" s="623">
        <v>7826933</v>
      </c>
      <c r="BH5" s="624"/>
      <c r="BI5" s="624"/>
      <c r="BJ5" s="624"/>
      <c r="BK5" s="624"/>
      <c r="BL5" s="624"/>
      <c r="BM5" s="624"/>
      <c r="BN5" s="625"/>
      <c r="BO5" s="626">
        <v>93.9</v>
      </c>
      <c r="BP5" s="626"/>
      <c r="BQ5" s="626"/>
      <c r="BR5" s="626"/>
      <c r="BS5" s="627">
        <v>165198</v>
      </c>
      <c r="BT5" s="627"/>
      <c r="BU5" s="627"/>
      <c r="BV5" s="627"/>
      <c r="BW5" s="627"/>
      <c r="BX5" s="627"/>
      <c r="BY5" s="627"/>
      <c r="BZ5" s="627"/>
      <c r="CA5" s="627"/>
      <c r="CB5" s="631"/>
      <c r="CD5" s="605" t="s">
        <v>211</v>
      </c>
      <c r="CE5" s="606"/>
      <c r="CF5" s="606"/>
      <c r="CG5" s="606"/>
      <c r="CH5" s="606"/>
      <c r="CI5" s="606"/>
      <c r="CJ5" s="606"/>
      <c r="CK5" s="606"/>
      <c r="CL5" s="606"/>
      <c r="CM5" s="606"/>
      <c r="CN5" s="606"/>
      <c r="CO5" s="606"/>
      <c r="CP5" s="606"/>
      <c r="CQ5" s="607"/>
      <c r="CR5" s="605" t="s">
        <v>217</v>
      </c>
      <c r="CS5" s="606"/>
      <c r="CT5" s="606"/>
      <c r="CU5" s="606"/>
      <c r="CV5" s="606"/>
      <c r="CW5" s="606"/>
      <c r="CX5" s="606"/>
      <c r="CY5" s="607"/>
      <c r="CZ5" s="605" t="s">
        <v>209</v>
      </c>
      <c r="DA5" s="606"/>
      <c r="DB5" s="606"/>
      <c r="DC5" s="607"/>
      <c r="DD5" s="605" t="s">
        <v>218</v>
      </c>
      <c r="DE5" s="606"/>
      <c r="DF5" s="606"/>
      <c r="DG5" s="606"/>
      <c r="DH5" s="606"/>
      <c r="DI5" s="606"/>
      <c r="DJ5" s="606"/>
      <c r="DK5" s="606"/>
      <c r="DL5" s="606"/>
      <c r="DM5" s="606"/>
      <c r="DN5" s="606"/>
      <c r="DO5" s="606"/>
      <c r="DP5" s="607"/>
      <c r="DQ5" s="605" t="s">
        <v>219</v>
      </c>
      <c r="DR5" s="606"/>
      <c r="DS5" s="606"/>
      <c r="DT5" s="606"/>
      <c r="DU5" s="606"/>
      <c r="DV5" s="606"/>
      <c r="DW5" s="606"/>
      <c r="DX5" s="606"/>
      <c r="DY5" s="606"/>
      <c r="DZ5" s="606"/>
      <c r="EA5" s="606"/>
      <c r="EB5" s="606"/>
      <c r="EC5" s="607"/>
    </row>
    <row r="6" spans="2:143" ht="11.25" customHeight="1" x14ac:dyDescent="0.15">
      <c r="B6" s="620" t="s">
        <v>220</v>
      </c>
      <c r="C6" s="621"/>
      <c r="D6" s="621"/>
      <c r="E6" s="621"/>
      <c r="F6" s="621"/>
      <c r="G6" s="621"/>
      <c r="H6" s="621"/>
      <c r="I6" s="621"/>
      <c r="J6" s="621"/>
      <c r="K6" s="621"/>
      <c r="L6" s="621"/>
      <c r="M6" s="621"/>
      <c r="N6" s="621"/>
      <c r="O6" s="621"/>
      <c r="P6" s="621"/>
      <c r="Q6" s="622"/>
      <c r="R6" s="623">
        <v>454484</v>
      </c>
      <c r="S6" s="624"/>
      <c r="T6" s="624"/>
      <c r="U6" s="624"/>
      <c r="V6" s="624"/>
      <c r="W6" s="624"/>
      <c r="X6" s="624"/>
      <c r="Y6" s="625"/>
      <c r="Z6" s="626">
        <v>0.9</v>
      </c>
      <c r="AA6" s="626"/>
      <c r="AB6" s="626"/>
      <c r="AC6" s="626"/>
      <c r="AD6" s="627">
        <v>454484</v>
      </c>
      <c r="AE6" s="627"/>
      <c r="AF6" s="627"/>
      <c r="AG6" s="627"/>
      <c r="AH6" s="627"/>
      <c r="AI6" s="627"/>
      <c r="AJ6" s="627"/>
      <c r="AK6" s="627"/>
      <c r="AL6" s="628">
        <v>1.8</v>
      </c>
      <c r="AM6" s="629"/>
      <c r="AN6" s="629"/>
      <c r="AO6" s="630"/>
      <c r="AP6" s="620" t="s">
        <v>221</v>
      </c>
      <c r="AQ6" s="621"/>
      <c r="AR6" s="621"/>
      <c r="AS6" s="621"/>
      <c r="AT6" s="621"/>
      <c r="AU6" s="621"/>
      <c r="AV6" s="621"/>
      <c r="AW6" s="621"/>
      <c r="AX6" s="621"/>
      <c r="AY6" s="621"/>
      <c r="AZ6" s="621"/>
      <c r="BA6" s="621"/>
      <c r="BB6" s="621"/>
      <c r="BC6" s="621"/>
      <c r="BD6" s="621"/>
      <c r="BE6" s="621"/>
      <c r="BF6" s="622"/>
      <c r="BG6" s="623">
        <v>7826933</v>
      </c>
      <c r="BH6" s="624"/>
      <c r="BI6" s="624"/>
      <c r="BJ6" s="624"/>
      <c r="BK6" s="624"/>
      <c r="BL6" s="624"/>
      <c r="BM6" s="624"/>
      <c r="BN6" s="625"/>
      <c r="BO6" s="626">
        <v>93.9</v>
      </c>
      <c r="BP6" s="626"/>
      <c r="BQ6" s="626"/>
      <c r="BR6" s="626"/>
      <c r="BS6" s="627">
        <v>165198</v>
      </c>
      <c r="BT6" s="627"/>
      <c r="BU6" s="627"/>
      <c r="BV6" s="627"/>
      <c r="BW6" s="627"/>
      <c r="BX6" s="627"/>
      <c r="BY6" s="627"/>
      <c r="BZ6" s="627"/>
      <c r="CA6" s="627"/>
      <c r="CB6" s="631"/>
      <c r="CD6" s="609" t="s">
        <v>222</v>
      </c>
      <c r="CE6" s="610"/>
      <c r="CF6" s="610"/>
      <c r="CG6" s="610"/>
      <c r="CH6" s="610"/>
      <c r="CI6" s="610"/>
      <c r="CJ6" s="610"/>
      <c r="CK6" s="610"/>
      <c r="CL6" s="610"/>
      <c r="CM6" s="610"/>
      <c r="CN6" s="610"/>
      <c r="CO6" s="610"/>
      <c r="CP6" s="610"/>
      <c r="CQ6" s="611"/>
      <c r="CR6" s="623">
        <v>259027</v>
      </c>
      <c r="CS6" s="624"/>
      <c r="CT6" s="624"/>
      <c r="CU6" s="624"/>
      <c r="CV6" s="624"/>
      <c r="CW6" s="624"/>
      <c r="CX6" s="624"/>
      <c r="CY6" s="625"/>
      <c r="CZ6" s="617">
        <v>0.5</v>
      </c>
      <c r="DA6" s="618"/>
      <c r="DB6" s="618"/>
      <c r="DC6" s="634"/>
      <c r="DD6" s="632" t="s">
        <v>122</v>
      </c>
      <c r="DE6" s="624"/>
      <c r="DF6" s="624"/>
      <c r="DG6" s="624"/>
      <c r="DH6" s="624"/>
      <c r="DI6" s="624"/>
      <c r="DJ6" s="624"/>
      <c r="DK6" s="624"/>
      <c r="DL6" s="624"/>
      <c r="DM6" s="624"/>
      <c r="DN6" s="624"/>
      <c r="DO6" s="624"/>
      <c r="DP6" s="625"/>
      <c r="DQ6" s="632">
        <v>259027</v>
      </c>
      <c r="DR6" s="624"/>
      <c r="DS6" s="624"/>
      <c r="DT6" s="624"/>
      <c r="DU6" s="624"/>
      <c r="DV6" s="624"/>
      <c r="DW6" s="624"/>
      <c r="DX6" s="624"/>
      <c r="DY6" s="624"/>
      <c r="DZ6" s="624"/>
      <c r="EA6" s="624"/>
      <c r="EB6" s="624"/>
      <c r="EC6" s="633"/>
    </row>
    <row r="7" spans="2:143" ht="11.25" customHeight="1" x14ac:dyDescent="0.15">
      <c r="B7" s="620" t="s">
        <v>223</v>
      </c>
      <c r="C7" s="621"/>
      <c r="D7" s="621"/>
      <c r="E7" s="621"/>
      <c r="F7" s="621"/>
      <c r="G7" s="621"/>
      <c r="H7" s="621"/>
      <c r="I7" s="621"/>
      <c r="J7" s="621"/>
      <c r="K7" s="621"/>
      <c r="L7" s="621"/>
      <c r="M7" s="621"/>
      <c r="N7" s="621"/>
      <c r="O7" s="621"/>
      <c r="P7" s="621"/>
      <c r="Q7" s="622"/>
      <c r="R7" s="623">
        <v>3932</v>
      </c>
      <c r="S7" s="624"/>
      <c r="T7" s="624"/>
      <c r="U7" s="624"/>
      <c r="V7" s="624"/>
      <c r="W7" s="624"/>
      <c r="X7" s="624"/>
      <c r="Y7" s="625"/>
      <c r="Z7" s="626">
        <v>0</v>
      </c>
      <c r="AA7" s="626"/>
      <c r="AB7" s="626"/>
      <c r="AC7" s="626"/>
      <c r="AD7" s="627">
        <v>3932</v>
      </c>
      <c r="AE7" s="627"/>
      <c r="AF7" s="627"/>
      <c r="AG7" s="627"/>
      <c r="AH7" s="627"/>
      <c r="AI7" s="627"/>
      <c r="AJ7" s="627"/>
      <c r="AK7" s="627"/>
      <c r="AL7" s="628">
        <v>0</v>
      </c>
      <c r="AM7" s="629"/>
      <c r="AN7" s="629"/>
      <c r="AO7" s="630"/>
      <c r="AP7" s="620" t="s">
        <v>224</v>
      </c>
      <c r="AQ7" s="621"/>
      <c r="AR7" s="621"/>
      <c r="AS7" s="621"/>
      <c r="AT7" s="621"/>
      <c r="AU7" s="621"/>
      <c r="AV7" s="621"/>
      <c r="AW7" s="621"/>
      <c r="AX7" s="621"/>
      <c r="AY7" s="621"/>
      <c r="AZ7" s="621"/>
      <c r="BA7" s="621"/>
      <c r="BB7" s="621"/>
      <c r="BC7" s="621"/>
      <c r="BD7" s="621"/>
      <c r="BE7" s="621"/>
      <c r="BF7" s="622"/>
      <c r="BG7" s="623">
        <v>3681654</v>
      </c>
      <c r="BH7" s="624"/>
      <c r="BI7" s="624"/>
      <c r="BJ7" s="624"/>
      <c r="BK7" s="624"/>
      <c r="BL7" s="624"/>
      <c r="BM7" s="624"/>
      <c r="BN7" s="625"/>
      <c r="BO7" s="626">
        <v>44.2</v>
      </c>
      <c r="BP7" s="626"/>
      <c r="BQ7" s="626"/>
      <c r="BR7" s="626"/>
      <c r="BS7" s="627">
        <v>165198</v>
      </c>
      <c r="BT7" s="627"/>
      <c r="BU7" s="627"/>
      <c r="BV7" s="627"/>
      <c r="BW7" s="627"/>
      <c r="BX7" s="627"/>
      <c r="BY7" s="627"/>
      <c r="BZ7" s="627"/>
      <c r="CA7" s="627"/>
      <c r="CB7" s="631"/>
      <c r="CD7" s="620" t="s">
        <v>225</v>
      </c>
      <c r="CE7" s="621"/>
      <c r="CF7" s="621"/>
      <c r="CG7" s="621"/>
      <c r="CH7" s="621"/>
      <c r="CI7" s="621"/>
      <c r="CJ7" s="621"/>
      <c r="CK7" s="621"/>
      <c r="CL7" s="621"/>
      <c r="CM7" s="621"/>
      <c r="CN7" s="621"/>
      <c r="CO7" s="621"/>
      <c r="CP7" s="621"/>
      <c r="CQ7" s="622"/>
      <c r="CR7" s="623">
        <v>4769230</v>
      </c>
      <c r="CS7" s="624"/>
      <c r="CT7" s="624"/>
      <c r="CU7" s="624"/>
      <c r="CV7" s="624"/>
      <c r="CW7" s="624"/>
      <c r="CX7" s="624"/>
      <c r="CY7" s="625"/>
      <c r="CZ7" s="626">
        <v>9.6999999999999993</v>
      </c>
      <c r="DA7" s="626"/>
      <c r="DB7" s="626"/>
      <c r="DC7" s="626"/>
      <c r="DD7" s="632">
        <v>371097</v>
      </c>
      <c r="DE7" s="624"/>
      <c r="DF7" s="624"/>
      <c r="DG7" s="624"/>
      <c r="DH7" s="624"/>
      <c r="DI7" s="624"/>
      <c r="DJ7" s="624"/>
      <c r="DK7" s="624"/>
      <c r="DL7" s="624"/>
      <c r="DM7" s="624"/>
      <c r="DN7" s="624"/>
      <c r="DO7" s="624"/>
      <c r="DP7" s="625"/>
      <c r="DQ7" s="632">
        <v>3613136</v>
      </c>
      <c r="DR7" s="624"/>
      <c r="DS7" s="624"/>
      <c r="DT7" s="624"/>
      <c r="DU7" s="624"/>
      <c r="DV7" s="624"/>
      <c r="DW7" s="624"/>
      <c r="DX7" s="624"/>
      <c r="DY7" s="624"/>
      <c r="DZ7" s="624"/>
      <c r="EA7" s="624"/>
      <c r="EB7" s="624"/>
      <c r="EC7" s="633"/>
    </row>
    <row r="8" spans="2:143" ht="11.25" customHeight="1" x14ac:dyDescent="0.15">
      <c r="B8" s="620" t="s">
        <v>226</v>
      </c>
      <c r="C8" s="621"/>
      <c r="D8" s="621"/>
      <c r="E8" s="621"/>
      <c r="F8" s="621"/>
      <c r="G8" s="621"/>
      <c r="H8" s="621"/>
      <c r="I8" s="621"/>
      <c r="J8" s="621"/>
      <c r="K8" s="621"/>
      <c r="L8" s="621"/>
      <c r="M8" s="621"/>
      <c r="N8" s="621"/>
      <c r="O8" s="621"/>
      <c r="P8" s="621"/>
      <c r="Q8" s="622"/>
      <c r="R8" s="623">
        <v>37404</v>
      </c>
      <c r="S8" s="624"/>
      <c r="T8" s="624"/>
      <c r="U8" s="624"/>
      <c r="V8" s="624"/>
      <c r="W8" s="624"/>
      <c r="X8" s="624"/>
      <c r="Y8" s="625"/>
      <c r="Z8" s="626">
        <v>0.1</v>
      </c>
      <c r="AA8" s="626"/>
      <c r="AB8" s="626"/>
      <c r="AC8" s="626"/>
      <c r="AD8" s="627">
        <v>37404</v>
      </c>
      <c r="AE8" s="627"/>
      <c r="AF8" s="627"/>
      <c r="AG8" s="627"/>
      <c r="AH8" s="627"/>
      <c r="AI8" s="627"/>
      <c r="AJ8" s="627"/>
      <c r="AK8" s="627"/>
      <c r="AL8" s="628">
        <v>0.1</v>
      </c>
      <c r="AM8" s="629"/>
      <c r="AN8" s="629"/>
      <c r="AO8" s="630"/>
      <c r="AP8" s="620" t="s">
        <v>227</v>
      </c>
      <c r="AQ8" s="621"/>
      <c r="AR8" s="621"/>
      <c r="AS8" s="621"/>
      <c r="AT8" s="621"/>
      <c r="AU8" s="621"/>
      <c r="AV8" s="621"/>
      <c r="AW8" s="621"/>
      <c r="AX8" s="621"/>
      <c r="AY8" s="621"/>
      <c r="AZ8" s="621"/>
      <c r="BA8" s="621"/>
      <c r="BB8" s="621"/>
      <c r="BC8" s="621"/>
      <c r="BD8" s="621"/>
      <c r="BE8" s="621"/>
      <c r="BF8" s="622"/>
      <c r="BG8" s="623">
        <v>109840</v>
      </c>
      <c r="BH8" s="624"/>
      <c r="BI8" s="624"/>
      <c r="BJ8" s="624"/>
      <c r="BK8" s="624"/>
      <c r="BL8" s="624"/>
      <c r="BM8" s="624"/>
      <c r="BN8" s="625"/>
      <c r="BO8" s="626">
        <v>1.3</v>
      </c>
      <c r="BP8" s="626"/>
      <c r="BQ8" s="626"/>
      <c r="BR8" s="626"/>
      <c r="BS8" s="627" t="s">
        <v>122</v>
      </c>
      <c r="BT8" s="627"/>
      <c r="BU8" s="627"/>
      <c r="BV8" s="627"/>
      <c r="BW8" s="627"/>
      <c r="BX8" s="627"/>
      <c r="BY8" s="627"/>
      <c r="BZ8" s="627"/>
      <c r="CA8" s="627"/>
      <c r="CB8" s="631"/>
      <c r="CD8" s="620" t="s">
        <v>228</v>
      </c>
      <c r="CE8" s="621"/>
      <c r="CF8" s="621"/>
      <c r="CG8" s="621"/>
      <c r="CH8" s="621"/>
      <c r="CI8" s="621"/>
      <c r="CJ8" s="621"/>
      <c r="CK8" s="621"/>
      <c r="CL8" s="621"/>
      <c r="CM8" s="621"/>
      <c r="CN8" s="621"/>
      <c r="CO8" s="621"/>
      <c r="CP8" s="621"/>
      <c r="CQ8" s="622"/>
      <c r="CR8" s="623">
        <v>16899409</v>
      </c>
      <c r="CS8" s="624"/>
      <c r="CT8" s="624"/>
      <c r="CU8" s="624"/>
      <c r="CV8" s="624"/>
      <c r="CW8" s="624"/>
      <c r="CX8" s="624"/>
      <c r="CY8" s="625"/>
      <c r="CZ8" s="626">
        <v>34.5</v>
      </c>
      <c r="DA8" s="626"/>
      <c r="DB8" s="626"/>
      <c r="DC8" s="626"/>
      <c r="DD8" s="632">
        <v>21409</v>
      </c>
      <c r="DE8" s="624"/>
      <c r="DF8" s="624"/>
      <c r="DG8" s="624"/>
      <c r="DH8" s="624"/>
      <c r="DI8" s="624"/>
      <c r="DJ8" s="624"/>
      <c r="DK8" s="624"/>
      <c r="DL8" s="624"/>
      <c r="DM8" s="624"/>
      <c r="DN8" s="624"/>
      <c r="DO8" s="624"/>
      <c r="DP8" s="625"/>
      <c r="DQ8" s="632">
        <v>8061641</v>
      </c>
      <c r="DR8" s="624"/>
      <c r="DS8" s="624"/>
      <c r="DT8" s="624"/>
      <c r="DU8" s="624"/>
      <c r="DV8" s="624"/>
      <c r="DW8" s="624"/>
      <c r="DX8" s="624"/>
      <c r="DY8" s="624"/>
      <c r="DZ8" s="624"/>
      <c r="EA8" s="624"/>
      <c r="EB8" s="624"/>
      <c r="EC8" s="633"/>
    </row>
    <row r="9" spans="2:143" ht="11.25" customHeight="1" x14ac:dyDescent="0.15">
      <c r="B9" s="620" t="s">
        <v>229</v>
      </c>
      <c r="C9" s="621"/>
      <c r="D9" s="621"/>
      <c r="E9" s="621"/>
      <c r="F9" s="621"/>
      <c r="G9" s="621"/>
      <c r="H9" s="621"/>
      <c r="I9" s="621"/>
      <c r="J9" s="621"/>
      <c r="K9" s="621"/>
      <c r="L9" s="621"/>
      <c r="M9" s="621"/>
      <c r="N9" s="621"/>
      <c r="O9" s="621"/>
      <c r="P9" s="621"/>
      <c r="Q9" s="622"/>
      <c r="R9" s="623">
        <v>57641</v>
      </c>
      <c r="S9" s="624"/>
      <c r="T9" s="624"/>
      <c r="U9" s="624"/>
      <c r="V9" s="624"/>
      <c r="W9" s="624"/>
      <c r="X9" s="624"/>
      <c r="Y9" s="625"/>
      <c r="Z9" s="626">
        <v>0.1</v>
      </c>
      <c r="AA9" s="626"/>
      <c r="AB9" s="626"/>
      <c r="AC9" s="626"/>
      <c r="AD9" s="627">
        <v>57641</v>
      </c>
      <c r="AE9" s="627"/>
      <c r="AF9" s="627"/>
      <c r="AG9" s="627"/>
      <c r="AH9" s="627"/>
      <c r="AI9" s="627"/>
      <c r="AJ9" s="627"/>
      <c r="AK9" s="627"/>
      <c r="AL9" s="628">
        <v>0.2</v>
      </c>
      <c r="AM9" s="629"/>
      <c r="AN9" s="629"/>
      <c r="AO9" s="630"/>
      <c r="AP9" s="620" t="s">
        <v>230</v>
      </c>
      <c r="AQ9" s="621"/>
      <c r="AR9" s="621"/>
      <c r="AS9" s="621"/>
      <c r="AT9" s="621"/>
      <c r="AU9" s="621"/>
      <c r="AV9" s="621"/>
      <c r="AW9" s="621"/>
      <c r="AX9" s="621"/>
      <c r="AY9" s="621"/>
      <c r="AZ9" s="621"/>
      <c r="BA9" s="621"/>
      <c r="BB9" s="621"/>
      <c r="BC9" s="621"/>
      <c r="BD9" s="621"/>
      <c r="BE9" s="621"/>
      <c r="BF9" s="622"/>
      <c r="BG9" s="623">
        <v>2998790</v>
      </c>
      <c r="BH9" s="624"/>
      <c r="BI9" s="624"/>
      <c r="BJ9" s="624"/>
      <c r="BK9" s="624"/>
      <c r="BL9" s="624"/>
      <c r="BM9" s="624"/>
      <c r="BN9" s="625"/>
      <c r="BO9" s="626">
        <v>36</v>
      </c>
      <c r="BP9" s="626"/>
      <c r="BQ9" s="626"/>
      <c r="BR9" s="626"/>
      <c r="BS9" s="627" t="s">
        <v>122</v>
      </c>
      <c r="BT9" s="627"/>
      <c r="BU9" s="627"/>
      <c r="BV9" s="627"/>
      <c r="BW9" s="627"/>
      <c r="BX9" s="627"/>
      <c r="BY9" s="627"/>
      <c r="BZ9" s="627"/>
      <c r="CA9" s="627"/>
      <c r="CB9" s="631"/>
      <c r="CD9" s="620" t="s">
        <v>231</v>
      </c>
      <c r="CE9" s="621"/>
      <c r="CF9" s="621"/>
      <c r="CG9" s="621"/>
      <c r="CH9" s="621"/>
      <c r="CI9" s="621"/>
      <c r="CJ9" s="621"/>
      <c r="CK9" s="621"/>
      <c r="CL9" s="621"/>
      <c r="CM9" s="621"/>
      <c r="CN9" s="621"/>
      <c r="CO9" s="621"/>
      <c r="CP9" s="621"/>
      <c r="CQ9" s="622"/>
      <c r="CR9" s="623">
        <v>4096165</v>
      </c>
      <c r="CS9" s="624"/>
      <c r="CT9" s="624"/>
      <c r="CU9" s="624"/>
      <c r="CV9" s="624"/>
      <c r="CW9" s="624"/>
      <c r="CX9" s="624"/>
      <c r="CY9" s="625"/>
      <c r="CZ9" s="626">
        <v>8.4</v>
      </c>
      <c r="DA9" s="626"/>
      <c r="DB9" s="626"/>
      <c r="DC9" s="626"/>
      <c r="DD9" s="632">
        <v>42716</v>
      </c>
      <c r="DE9" s="624"/>
      <c r="DF9" s="624"/>
      <c r="DG9" s="624"/>
      <c r="DH9" s="624"/>
      <c r="DI9" s="624"/>
      <c r="DJ9" s="624"/>
      <c r="DK9" s="624"/>
      <c r="DL9" s="624"/>
      <c r="DM9" s="624"/>
      <c r="DN9" s="624"/>
      <c r="DO9" s="624"/>
      <c r="DP9" s="625"/>
      <c r="DQ9" s="632">
        <v>3350895</v>
      </c>
      <c r="DR9" s="624"/>
      <c r="DS9" s="624"/>
      <c r="DT9" s="624"/>
      <c r="DU9" s="624"/>
      <c r="DV9" s="624"/>
      <c r="DW9" s="624"/>
      <c r="DX9" s="624"/>
      <c r="DY9" s="624"/>
      <c r="DZ9" s="624"/>
      <c r="EA9" s="624"/>
      <c r="EB9" s="624"/>
      <c r="EC9" s="633"/>
    </row>
    <row r="10" spans="2:143" ht="11.25" customHeight="1" x14ac:dyDescent="0.15">
      <c r="B10" s="620" t="s">
        <v>232</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233</v>
      </c>
      <c r="AQ10" s="621"/>
      <c r="AR10" s="621"/>
      <c r="AS10" s="621"/>
      <c r="AT10" s="621"/>
      <c r="AU10" s="621"/>
      <c r="AV10" s="621"/>
      <c r="AW10" s="621"/>
      <c r="AX10" s="621"/>
      <c r="AY10" s="621"/>
      <c r="AZ10" s="621"/>
      <c r="BA10" s="621"/>
      <c r="BB10" s="621"/>
      <c r="BC10" s="621"/>
      <c r="BD10" s="621"/>
      <c r="BE10" s="621"/>
      <c r="BF10" s="622"/>
      <c r="BG10" s="623">
        <v>272239</v>
      </c>
      <c r="BH10" s="624"/>
      <c r="BI10" s="624"/>
      <c r="BJ10" s="624"/>
      <c r="BK10" s="624"/>
      <c r="BL10" s="624"/>
      <c r="BM10" s="624"/>
      <c r="BN10" s="625"/>
      <c r="BO10" s="626">
        <v>3.3</v>
      </c>
      <c r="BP10" s="626"/>
      <c r="BQ10" s="626"/>
      <c r="BR10" s="626"/>
      <c r="BS10" s="627">
        <v>78484</v>
      </c>
      <c r="BT10" s="627"/>
      <c r="BU10" s="627"/>
      <c r="BV10" s="627"/>
      <c r="BW10" s="627"/>
      <c r="BX10" s="627"/>
      <c r="BY10" s="627"/>
      <c r="BZ10" s="627"/>
      <c r="CA10" s="627"/>
      <c r="CB10" s="631"/>
      <c r="CD10" s="620" t="s">
        <v>234</v>
      </c>
      <c r="CE10" s="621"/>
      <c r="CF10" s="621"/>
      <c r="CG10" s="621"/>
      <c r="CH10" s="621"/>
      <c r="CI10" s="621"/>
      <c r="CJ10" s="621"/>
      <c r="CK10" s="621"/>
      <c r="CL10" s="621"/>
      <c r="CM10" s="621"/>
      <c r="CN10" s="621"/>
      <c r="CO10" s="621"/>
      <c r="CP10" s="621"/>
      <c r="CQ10" s="622"/>
      <c r="CR10" s="623">
        <v>28999</v>
      </c>
      <c r="CS10" s="624"/>
      <c r="CT10" s="624"/>
      <c r="CU10" s="624"/>
      <c r="CV10" s="624"/>
      <c r="CW10" s="624"/>
      <c r="CX10" s="624"/>
      <c r="CY10" s="625"/>
      <c r="CZ10" s="626">
        <v>0.1</v>
      </c>
      <c r="DA10" s="626"/>
      <c r="DB10" s="626"/>
      <c r="DC10" s="626"/>
      <c r="DD10" s="632" t="s">
        <v>122</v>
      </c>
      <c r="DE10" s="624"/>
      <c r="DF10" s="624"/>
      <c r="DG10" s="624"/>
      <c r="DH10" s="624"/>
      <c r="DI10" s="624"/>
      <c r="DJ10" s="624"/>
      <c r="DK10" s="624"/>
      <c r="DL10" s="624"/>
      <c r="DM10" s="624"/>
      <c r="DN10" s="624"/>
      <c r="DO10" s="624"/>
      <c r="DP10" s="625"/>
      <c r="DQ10" s="632">
        <v>28944</v>
      </c>
      <c r="DR10" s="624"/>
      <c r="DS10" s="624"/>
      <c r="DT10" s="624"/>
      <c r="DU10" s="624"/>
      <c r="DV10" s="624"/>
      <c r="DW10" s="624"/>
      <c r="DX10" s="624"/>
      <c r="DY10" s="624"/>
      <c r="DZ10" s="624"/>
      <c r="EA10" s="624"/>
      <c r="EB10" s="624"/>
      <c r="EC10" s="633"/>
    </row>
    <row r="11" spans="2:143" ht="11.25" customHeight="1" x14ac:dyDescent="0.15">
      <c r="B11" s="620" t="s">
        <v>235</v>
      </c>
      <c r="C11" s="621"/>
      <c r="D11" s="621"/>
      <c r="E11" s="621"/>
      <c r="F11" s="621"/>
      <c r="G11" s="621"/>
      <c r="H11" s="621"/>
      <c r="I11" s="621"/>
      <c r="J11" s="621"/>
      <c r="K11" s="621"/>
      <c r="L11" s="621"/>
      <c r="M11" s="621"/>
      <c r="N11" s="621"/>
      <c r="O11" s="621"/>
      <c r="P11" s="621"/>
      <c r="Q11" s="622"/>
      <c r="R11" s="623">
        <v>2121292</v>
      </c>
      <c r="S11" s="624"/>
      <c r="T11" s="624"/>
      <c r="U11" s="624"/>
      <c r="V11" s="624"/>
      <c r="W11" s="624"/>
      <c r="X11" s="624"/>
      <c r="Y11" s="625"/>
      <c r="Z11" s="628">
        <v>4.3</v>
      </c>
      <c r="AA11" s="629"/>
      <c r="AB11" s="629"/>
      <c r="AC11" s="635"/>
      <c r="AD11" s="632">
        <v>2121292</v>
      </c>
      <c r="AE11" s="624"/>
      <c r="AF11" s="624"/>
      <c r="AG11" s="624"/>
      <c r="AH11" s="624"/>
      <c r="AI11" s="624"/>
      <c r="AJ11" s="624"/>
      <c r="AK11" s="625"/>
      <c r="AL11" s="628">
        <v>8.3000000000000007</v>
      </c>
      <c r="AM11" s="629"/>
      <c r="AN11" s="629"/>
      <c r="AO11" s="630"/>
      <c r="AP11" s="620" t="s">
        <v>236</v>
      </c>
      <c r="AQ11" s="621"/>
      <c r="AR11" s="621"/>
      <c r="AS11" s="621"/>
      <c r="AT11" s="621"/>
      <c r="AU11" s="621"/>
      <c r="AV11" s="621"/>
      <c r="AW11" s="621"/>
      <c r="AX11" s="621"/>
      <c r="AY11" s="621"/>
      <c r="AZ11" s="621"/>
      <c r="BA11" s="621"/>
      <c r="BB11" s="621"/>
      <c r="BC11" s="621"/>
      <c r="BD11" s="621"/>
      <c r="BE11" s="621"/>
      <c r="BF11" s="622"/>
      <c r="BG11" s="623">
        <v>300785</v>
      </c>
      <c r="BH11" s="624"/>
      <c r="BI11" s="624"/>
      <c r="BJ11" s="624"/>
      <c r="BK11" s="624"/>
      <c r="BL11" s="624"/>
      <c r="BM11" s="624"/>
      <c r="BN11" s="625"/>
      <c r="BO11" s="626">
        <v>3.6</v>
      </c>
      <c r="BP11" s="626"/>
      <c r="BQ11" s="626"/>
      <c r="BR11" s="626"/>
      <c r="BS11" s="627">
        <v>86714</v>
      </c>
      <c r="BT11" s="627"/>
      <c r="BU11" s="627"/>
      <c r="BV11" s="627"/>
      <c r="BW11" s="627"/>
      <c r="BX11" s="627"/>
      <c r="BY11" s="627"/>
      <c r="BZ11" s="627"/>
      <c r="CA11" s="627"/>
      <c r="CB11" s="631"/>
      <c r="CD11" s="620" t="s">
        <v>237</v>
      </c>
      <c r="CE11" s="621"/>
      <c r="CF11" s="621"/>
      <c r="CG11" s="621"/>
      <c r="CH11" s="621"/>
      <c r="CI11" s="621"/>
      <c r="CJ11" s="621"/>
      <c r="CK11" s="621"/>
      <c r="CL11" s="621"/>
      <c r="CM11" s="621"/>
      <c r="CN11" s="621"/>
      <c r="CO11" s="621"/>
      <c r="CP11" s="621"/>
      <c r="CQ11" s="622"/>
      <c r="CR11" s="623">
        <v>2206125</v>
      </c>
      <c r="CS11" s="624"/>
      <c r="CT11" s="624"/>
      <c r="CU11" s="624"/>
      <c r="CV11" s="624"/>
      <c r="CW11" s="624"/>
      <c r="CX11" s="624"/>
      <c r="CY11" s="625"/>
      <c r="CZ11" s="626">
        <v>4.5</v>
      </c>
      <c r="DA11" s="626"/>
      <c r="DB11" s="626"/>
      <c r="DC11" s="626"/>
      <c r="DD11" s="632">
        <v>452528</v>
      </c>
      <c r="DE11" s="624"/>
      <c r="DF11" s="624"/>
      <c r="DG11" s="624"/>
      <c r="DH11" s="624"/>
      <c r="DI11" s="624"/>
      <c r="DJ11" s="624"/>
      <c r="DK11" s="624"/>
      <c r="DL11" s="624"/>
      <c r="DM11" s="624"/>
      <c r="DN11" s="624"/>
      <c r="DO11" s="624"/>
      <c r="DP11" s="625"/>
      <c r="DQ11" s="632">
        <v>690232</v>
      </c>
      <c r="DR11" s="624"/>
      <c r="DS11" s="624"/>
      <c r="DT11" s="624"/>
      <c r="DU11" s="624"/>
      <c r="DV11" s="624"/>
      <c r="DW11" s="624"/>
      <c r="DX11" s="624"/>
      <c r="DY11" s="624"/>
      <c r="DZ11" s="624"/>
      <c r="EA11" s="624"/>
      <c r="EB11" s="624"/>
      <c r="EC11" s="633"/>
    </row>
    <row r="12" spans="2:143" ht="11.25" customHeight="1" x14ac:dyDescent="0.15">
      <c r="B12" s="620" t="s">
        <v>238</v>
      </c>
      <c r="C12" s="621"/>
      <c r="D12" s="621"/>
      <c r="E12" s="621"/>
      <c r="F12" s="621"/>
      <c r="G12" s="621"/>
      <c r="H12" s="621"/>
      <c r="I12" s="621"/>
      <c r="J12" s="621"/>
      <c r="K12" s="621"/>
      <c r="L12" s="621"/>
      <c r="M12" s="621"/>
      <c r="N12" s="621"/>
      <c r="O12" s="621"/>
      <c r="P12" s="621"/>
      <c r="Q12" s="622"/>
      <c r="R12" s="623">
        <v>14597</v>
      </c>
      <c r="S12" s="624"/>
      <c r="T12" s="624"/>
      <c r="U12" s="624"/>
      <c r="V12" s="624"/>
      <c r="W12" s="624"/>
      <c r="X12" s="624"/>
      <c r="Y12" s="625"/>
      <c r="Z12" s="626">
        <v>0</v>
      </c>
      <c r="AA12" s="626"/>
      <c r="AB12" s="626"/>
      <c r="AC12" s="626"/>
      <c r="AD12" s="627">
        <v>14597</v>
      </c>
      <c r="AE12" s="627"/>
      <c r="AF12" s="627"/>
      <c r="AG12" s="627"/>
      <c r="AH12" s="627"/>
      <c r="AI12" s="627"/>
      <c r="AJ12" s="627"/>
      <c r="AK12" s="627"/>
      <c r="AL12" s="628">
        <v>0.1</v>
      </c>
      <c r="AM12" s="629"/>
      <c r="AN12" s="629"/>
      <c r="AO12" s="630"/>
      <c r="AP12" s="620" t="s">
        <v>239</v>
      </c>
      <c r="AQ12" s="621"/>
      <c r="AR12" s="621"/>
      <c r="AS12" s="621"/>
      <c r="AT12" s="621"/>
      <c r="AU12" s="621"/>
      <c r="AV12" s="621"/>
      <c r="AW12" s="621"/>
      <c r="AX12" s="621"/>
      <c r="AY12" s="621"/>
      <c r="AZ12" s="621"/>
      <c r="BA12" s="621"/>
      <c r="BB12" s="621"/>
      <c r="BC12" s="621"/>
      <c r="BD12" s="621"/>
      <c r="BE12" s="621"/>
      <c r="BF12" s="622"/>
      <c r="BG12" s="623">
        <v>3204391</v>
      </c>
      <c r="BH12" s="624"/>
      <c r="BI12" s="624"/>
      <c r="BJ12" s="624"/>
      <c r="BK12" s="624"/>
      <c r="BL12" s="624"/>
      <c r="BM12" s="624"/>
      <c r="BN12" s="625"/>
      <c r="BO12" s="626">
        <v>38.5</v>
      </c>
      <c r="BP12" s="626"/>
      <c r="BQ12" s="626"/>
      <c r="BR12" s="626"/>
      <c r="BS12" s="627" t="s">
        <v>122</v>
      </c>
      <c r="BT12" s="627"/>
      <c r="BU12" s="627"/>
      <c r="BV12" s="627"/>
      <c r="BW12" s="627"/>
      <c r="BX12" s="627"/>
      <c r="BY12" s="627"/>
      <c r="BZ12" s="627"/>
      <c r="CA12" s="627"/>
      <c r="CB12" s="631"/>
      <c r="CD12" s="620" t="s">
        <v>240</v>
      </c>
      <c r="CE12" s="621"/>
      <c r="CF12" s="621"/>
      <c r="CG12" s="621"/>
      <c r="CH12" s="621"/>
      <c r="CI12" s="621"/>
      <c r="CJ12" s="621"/>
      <c r="CK12" s="621"/>
      <c r="CL12" s="621"/>
      <c r="CM12" s="621"/>
      <c r="CN12" s="621"/>
      <c r="CO12" s="621"/>
      <c r="CP12" s="621"/>
      <c r="CQ12" s="622"/>
      <c r="CR12" s="623">
        <v>1790310</v>
      </c>
      <c r="CS12" s="624"/>
      <c r="CT12" s="624"/>
      <c r="CU12" s="624"/>
      <c r="CV12" s="624"/>
      <c r="CW12" s="624"/>
      <c r="CX12" s="624"/>
      <c r="CY12" s="625"/>
      <c r="CZ12" s="626">
        <v>3.7</v>
      </c>
      <c r="DA12" s="626"/>
      <c r="DB12" s="626"/>
      <c r="DC12" s="626"/>
      <c r="DD12" s="632">
        <v>40477</v>
      </c>
      <c r="DE12" s="624"/>
      <c r="DF12" s="624"/>
      <c r="DG12" s="624"/>
      <c r="DH12" s="624"/>
      <c r="DI12" s="624"/>
      <c r="DJ12" s="624"/>
      <c r="DK12" s="624"/>
      <c r="DL12" s="624"/>
      <c r="DM12" s="624"/>
      <c r="DN12" s="624"/>
      <c r="DO12" s="624"/>
      <c r="DP12" s="625"/>
      <c r="DQ12" s="632">
        <v>469752</v>
      </c>
      <c r="DR12" s="624"/>
      <c r="DS12" s="624"/>
      <c r="DT12" s="624"/>
      <c r="DU12" s="624"/>
      <c r="DV12" s="624"/>
      <c r="DW12" s="624"/>
      <c r="DX12" s="624"/>
      <c r="DY12" s="624"/>
      <c r="DZ12" s="624"/>
      <c r="EA12" s="624"/>
      <c r="EB12" s="624"/>
      <c r="EC12" s="633"/>
    </row>
    <row r="13" spans="2:143" ht="11.25" customHeight="1" x14ac:dyDescent="0.15">
      <c r="B13" s="620" t="s">
        <v>241</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242</v>
      </c>
      <c r="AQ13" s="621"/>
      <c r="AR13" s="621"/>
      <c r="AS13" s="621"/>
      <c r="AT13" s="621"/>
      <c r="AU13" s="621"/>
      <c r="AV13" s="621"/>
      <c r="AW13" s="621"/>
      <c r="AX13" s="621"/>
      <c r="AY13" s="621"/>
      <c r="AZ13" s="621"/>
      <c r="BA13" s="621"/>
      <c r="BB13" s="621"/>
      <c r="BC13" s="621"/>
      <c r="BD13" s="621"/>
      <c r="BE13" s="621"/>
      <c r="BF13" s="622"/>
      <c r="BG13" s="623">
        <v>3173862</v>
      </c>
      <c r="BH13" s="624"/>
      <c r="BI13" s="624"/>
      <c r="BJ13" s="624"/>
      <c r="BK13" s="624"/>
      <c r="BL13" s="624"/>
      <c r="BM13" s="624"/>
      <c r="BN13" s="625"/>
      <c r="BO13" s="626">
        <v>38.1</v>
      </c>
      <c r="BP13" s="626"/>
      <c r="BQ13" s="626"/>
      <c r="BR13" s="626"/>
      <c r="BS13" s="627" t="s">
        <v>122</v>
      </c>
      <c r="BT13" s="627"/>
      <c r="BU13" s="627"/>
      <c r="BV13" s="627"/>
      <c r="BW13" s="627"/>
      <c r="BX13" s="627"/>
      <c r="BY13" s="627"/>
      <c r="BZ13" s="627"/>
      <c r="CA13" s="627"/>
      <c r="CB13" s="631"/>
      <c r="CD13" s="620" t="s">
        <v>243</v>
      </c>
      <c r="CE13" s="621"/>
      <c r="CF13" s="621"/>
      <c r="CG13" s="621"/>
      <c r="CH13" s="621"/>
      <c r="CI13" s="621"/>
      <c r="CJ13" s="621"/>
      <c r="CK13" s="621"/>
      <c r="CL13" s="621"/>
      <c r="CM13" s="621"/>
      <c r="CN13" s="621"/>
      <c r="CO13" s="621"/>
      <c r="CP13" s="621"/>
      <c r="CQ13" s="622"/>
      <c r="CR13" s="623">
        <v>6908019</v>
      </c>
      <c r="CS13" s="624"/>
      <c r="CT13" s="624"/>
      <c r="CU13" s="624"/>
      <c r="CV13" s="624"/>
      <c r="CW13" s="624"/>
      <c r="CX13" s="624"/>
      <c r="CY13" s="625"/>
      <c r="CZ13" s="626">
        <v>14.1</v>
      </c>
      <c r="DA13" s="626"/>
      <c r="DB13" s="626"/>
      <c r="DC13" s="626"/>
      <c r="DD13" s="632">
        <v>2545963</v>
      </c>
      <c r="DE13" s="624"/>
      <c r="DF13" s="624"/>
      <c r="DG13" s="624"/>
      <c r="DH13" s="624"/>
      <c r="DI13" s="624"/>
      <c r="DJ13" s="624"/>
      <c r="DK13" s="624"/>
      <c r="DL13" s="624"/>
      <c r="DM13" s="624"/>
      <c r="DN13" s="624"/>
      <c r="DO13" s="624"/>
      <c r="DP13" s="625"/>
      <c r="DQ13" s="632">
        <v>3772284</v>
      </c>
      <c r="DR13" s="624"/>
      <c r="DS13" s="624"/>
      <c r="DT13" s="624"/>
      <c r="DU13" s="624"/>
      <c r="DV13" s="624"/>
      <c r="DW13" s="624"/>
      <c r="DX13" s="624"/>
      <c r="DY13" s="624"/>
      <c r="DZ13" s="624"/>
      <c r="EA13" s="624"/>
      <c r="EB13" s="624"/>
      <c r="EC13" s="633"/>
    </row>
    <row r="14" spans="2:143" ht="11.25" customHeight="1" x14ac:dyDescent="0.15">
      <c r="B14" s="620" t="s">
        <v>244</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245</v>
      </c>
      <c r="AQ14" s="621"/>
      <c r="AR14" s="621"/>
      <c r="AS14" s="621"/>
      <c r="AT14" s="621"/>
      <c r="AU14" s="621"/>
      <c r="AV14" s="621"/>
      <c r="AW14" s="621"/>
      <c r="AX14" s="621"/>
      <c r="AY14" s="621"/>
      <c r="AZ14" s="621"/>
      <c r="BA14" s="621"/>
      <c r="BB14" s="621"/>
      <c r="BC14" s="621"/>
      <c r="BD14" s="621"/>
      <c r="BE14" s="621"/>
      <c r="BF14" s="622"/>
      <c r="BG14" s="623">
        <v>244398</v>
      </c>
      <c r="BH14" s="624"/>
      <c r="BI14" s="624"/>
      <c r="BJ14" s="624"/>
      <c r="BK14" s="624"/>
      <c r="BL14" s="624"/>
      <c r="BM14" s="624"/>
      <c r="BN14" s="625"/>
      <c r="BO14" s="626">
        <v>2.9</v>
      </c>
      <c r="BP14" s="626"/>
      <c r="BQ14" s="626"/>
      <c r="BR14" s="626"/>
      <c r="BS14" s="627" t="s">
        <v>122</v>
      </c>
      <c r="BT14" s="627"/>
      <c r="BU14" s="627"/>
      <c r="BV14" s="627"/>
      <c r="BW14" s="627"/>
      <c r="BX14" s="627"/>
      <c r="BY14" s="627"/>
      <c r="BZ14" s="627"/>
      <c r="CA14" s="627"/>
      <c r="CB14" s="631"/>
      <c r="CD14" s="620" t="s">
        <v>246</v>
      </c>
      <c r="CE14" s="621"/>
      <c r="CF14" s="621"/>
      <c r="CG14" s="621"/>
      <c r="CH14" s="621"/>
      <c r="CI14" s="621"/>
      <c r="CJ14" s="621"/>
      <c r="CK14" s="621"/>
      <c r="CL14" s="621"/>
      <c r="CM14" s="621"/>
      <c r="CN14" s="621"/>
      <c r="CO14" s="621"/>
      <c r="CP14" s="621"/>
      <c r="CQ14" s="622"/>
      <c r="CR14" s="623">
        <v>1337488</v>
      </c>
      <c r="CS14" s="624"/>
      <c r="CT14" s="624"/>
      <c r="CU14" s="624"/>
      <c r="CV14" s="624"/>
      <c r="CW14" s="624"/>
      <c r="CX14" s="624"/>
      <c r="CY14" s="625"/>
      <c r="CZ14" s="626">
        <v>2.7</v>
      </c>
      <c r="DA14" s="626"/>
      <c r="DB14" s="626"/>
      <c r="DC14" s="626"/>
      <c r="DD14" s="632" t="s">
        <v>122</v>
      </c>
      <c r="DE14" s="624"/>
      <c r="DF14" s="624"/>
      <c r="DG14" s="624"/>
      <c r="DH14" s="624"/>
      <c r="DI14" s="624"/>
      <c r="DJ14" s="624"/>
      <c r="DK14" s="624"/>
      <c r="DL14" s="624"/>
      <c r="DM14" s="624"/>
      <c r="DN14" s="624"/>
      <c r="DO14" s="624"/>
      <c r="DP14" s="625"/>
      <c r="DQ14" s="632">
        <v>1335688</v>
      </c>
      <c r="DR14" s="624"/>
      <c r="DS14" s="624"/>
      <c r="DT14" s="624"/>
      <c r="DU14" s="624"/>
      <c r="DV14" s="624"/>
      <c r="DW14" s="624"/>
      <c r="DX14" s="624"/>
      <c r="DY14" s="624"/>
      <c r="DZ14" s="624"/>
      <c r="EA14" s="624"/>
      <c r="EB14" s="624"/>
      <c r="EC14" s="633"/>
    </row>
    <row r="15" spans="2:143" ht="11.25" customHeight="1" x14ac:dyDescent="0.15">
      <c r="B15" s="620" t="s">
        <v>247</v>
      </c>
      <c r="C15" s="621"/>
      <c r="D15" s="621"/>
      <c r="E15" s="621"/>
      <c r="F15" s="621"/>
      <c r="G15" s="621"/>
      <c r="H15" s="621"/>
      <c r="I15" s="621"/>
      <c r="J15" s="621"/>
      <c r="K15" s="621"/>
      <c r="L15" s="621"/>
      <c r="M15" s="621"/>
      <c r="N15" s="621"/>
      <c r="O15" s="621"/>
      <c r="P15" s="621"/>
      <c r="Q15" s="622"/>
      <c r="R15" s="623">
        <v>48092</v>
      </c>
      <c r="S15" s="624"/>
      <c r="T15" s="624"/>
      <c r="U15" s="624"/>
      <c r="V15" s="624"/>
      <c r="W15" s="624"/>
      <c r="X15" s="624"/>
      <c r="Y15" s="625"/>
      <c r="Z15" s="626">
        <v>0.1</v>
      </c>
      <c r="AA15" s="626"/>
      <c r="AB15" s="626"/>
      <c r="AC15" s="626"/>
      <c r="AD15" s="627">
        <v>48092</v>
      </c>
      <c r="AE15" s="627"/>
      <c r="AF15" s="627"/>
      <c r="AG15" s="627"/>
      <c r="AH15" s="627"/>
      <c r="AI15" s="627"/>
      <c r="AJ15" s="627"/>
      <c r="AK15" s="627"/>
      <c r="AL15" s="628">
        <v>0.2</v>
      </c>
      <c r="AM15" s="629"/>
      <c r="AN15" s="629"/>
      <c r="AO15" s="630"/>
      <c r="AP15" s="620" t="s">
        <v>248</v>
      </c>
      <c r="AQ15" s="621"/>
      <c r="AR15" s="621"/>
      <c r="AS15" s="621"/>
      <c r="AT15" s="621"/>
      <c r="AU15" s="621"/>
      <c r="AV15" s="621"/>
      <c r="AW15" s="621"/>
      <c r="AX15" s="621"/>
      <c r="AY15" s="621"/>
      <c r="AZ15" s="621"/>
      <c r="BA15" s="621"/>
      <c r="BB15" s="621"/>
      <c r="BC15" s="621"/>
      <c r="BD15" s="621"/>
      <c r="BE15" s="621"/>
      <c r="BF15" s="622"/>
      <c r="BG15" s="623">
        <v>696490</v>
      </c>
      <c r="BH15" s="624"/>
      <c r="BI15" s="624"/>
      <c r="BJ15" s="624"/>
      <c r="BK15" s="624"/>
      <c r="BL15" s="624"/>
      <c r="BM15" s="624"/>
      <c r="BN15" s="625"/>
      <c r="BO15" s="626">
        <v>8.4</v>
      </c>
      <c r="BP15" s="626"/>
      <c r="BQ15" s="626"/>
      <c r="BR15" s="626"/>
      <c r="BS15" s="627" t="s">
        <v>122</v>
      </c>
      <c r="BT15" s="627"/>
      <c r="BU15" s="627"/>
      <c r="BV15" s="627"/>
      <c r="BW15" s="627"/>
      <c r="BX15" s="627"/>
      <c r="BY15" s="627"/>
      <c r="BZ15" s="627"/>
      <c r="CA15" s="627"/>
      <c r="CB15" s="631"/>
      <c r="CD15" s="620" t="s">
        <v>249</v>
      </c>
      <c r="CE15" s="621"/>
      <c r="CF15" s="621"/>
      <c r="CG15" s="621"/>
      <c r="CH15" s="621"/>
      <c r="CI15" s="621"/>
      <c r="CJ15" s="621"/>
      <c r="CK15" s="621"/>
      <c r="CL15" s="621"/>
      <c r="CM15" s="621"/>
      <c r="CN15" s="621"/>
      <c r="CO15" s="621"/>
      <c r="CP15" s="621"/>
      <c r="CQ15" s="622"/>
      <c r="CR15" s="623">
        <v>4989562</v>
      </c>
      <c r="CS15" s="624"/>
      <c r="CT15" s="624"/>
      <c r="CU15" s="624"/>
      <c r="CV15" s="624"/>
      <c r="CW15" s="624"/>
      <c r="CX15" s="624"/>
      <c r="CY15" s="625"/>
      <c r="CZ15" s="626">
        <v>10.199999999999999</v>
      </c>
      <c r="DA15" s="626"/>
      <c r="DB15" s="626"/>
      <c r="DC15" s="626"/>
      <c r="DD15" s="632">
        <v>1050171</v>
      </c>
      <c r="DE15" s="624"/>
      <c r="DF15" s="624"/>
      <c r="DG15" s="624"/>
      <c r="DH15" s="624"/>
      <c r="DI15" s="624"/>
      <c r="DJ15" s="624"/>
      <c r="DK15" s="624"/>
      <c r="DL15" s="624"/>
      <c r="DM15" s="624"/>
      <c r="DN15" s="624"/>
      <c r="DO15" s="624"/>
      <c r="DP15" s="625"/>
      <c r="DQ15" s="632">
        <v>3184970</v>
      </c>
      <c r="DR15" s="624"/>
      <c r="DS15" s="624"/>
      <c r="DT15" s="624"/>
      <c r="DU15" s="624"/>
      <c r="DV15" s="624"/>
      <c r="DW15" s="624"/>
      <c r="DX15" s="624"/>
      <c r="DY15" s="624"/>
      <c r="DZ15" s="624"/>
      <c r="EA15" s="624"/>
      <c r="EB15" s="624"/>
      <c r="EC15" s="633"/>
    </row>
    <row r="16" spans="2:143" ht="11.25" customHeight="1" x14ac:dyDescent="0.15">
      <c r="B16" s="620" t="s">
        <v>250</v>
      </c>
      <c r="C16" s="621"/>
      <c r="D16" s="621"/>
      <c r="E16" s="621"/>
      <c r="F16" s="621"/>
      <c r="G16" s="621"/>
      <c r="H16" s="621"/>
      <c r="I16" s="621"/>
      <c r="J16" s="621"/>
      <c r="K16" s="621"/>
      <c r="L16" s="621"/>
      <c r="M16" s="621"/>
      <c r="N16" s="621"/>
      <c r="O16" s="621"/>
      <c r="P16" s="621"/>
      <c r="Q16" s="622"/>
      <c r="R16" s="623">
        <v>160519</v>
      </c>
      <c r="S16" s="624"/>
      <c r="T16" s="624"/>
      <c r="U16" s="624"/>
      <c r="V16" s="624"/>
      <c r="W16" s="624"/>
      <c r="X16" s="624"/>
      <c r="Y16" s="625"/>
      <c r="Z16" s="626">
        <v>0.3</v>
      </c>
      <c r="AA16" s="626"/>
      <c r="AB16" s="626"/>
      <c r="AC16" s="626"/>
      <c r="AD16" s="627">
        <v>160519</v>
      </c>
      <c r="AE16" s="627"/>
      <c r="AF16" s="627"/>
      <c r="AG16" s="627"/>
      <c r="AH16" s="627"/>
      <c r="AI16" s="627"/>
      <c r="AJ16" s="627"/>
      <c r="AK16" s="627"/>
      <c r="AL16" s="628">
        <v>0.6</v>
      </c>
      <c r="AM16" s="629"/>
      <c r="AN16" s="629"/>
      <c r="AO16" s="630"/>
      <c r="AP16" s="620" t="s">
        <v>251</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252</v>
      </c>
      <c r="CE16" s="621"/>
      <c r="CF16" s="621"/>
      <c r="CG16" s="621"/>
      <c r="CH16" s="621"/>
      <c r="CI16" s="621"/>
      <c r="CJ16" s="621"/>
      <c r="CK16" s="621"/>
      <c r="CL16" s="621"/>
      <c r="CM16" s="621"/>
      <c r="CN16" s="621"/>
      <c r="CO16" s="621"/>
      <c r="CP16" s="621"/>
      <c r="CQ16" s="622"/>
      <c r="CR16" s="623" t="s">
        <v>122</v>
      </c>
      <c r="CS16" s="624"/>
      <c r="CT16" s="624"/>
      <c r="CU16" s="624"/>
      <c r="CV16" s="624"/>
      <c r="CW16" s="624"/>
      <c r="CX16" s="624"/>
      <c r="CY16" s="625"/>
      <c r="CZ16" s="626" t="s">
        <v>122</v>
      </c>
      <c r="DA16" s="626"/>
      <c r="DB16" s="626"/>
      <c r="DC16" s="626"/>
      <c r="DD16" s="632" t="s">
        <v>122</v>
      </c>
      <c r="DE16" s="624"/>
      <c r="DF16" s="624"/>
      <c r="DG16" s="624"/>
      <c r="DH16" s="624"/>
      <c r="DI16" s="624"/>
      <c r="DJ16" s="624"/>
      <c r="DK16" s="624"/>
      <c r="DL16" s="624"/>
      <c r="DM16" s="624"/>
      <c r="DN16" s="624"/>
      <c r="DO16" s="624"/>
      <c r="DP16" s="625"/>
      <c r="DQ16" s="632" t="s">
        <v>122</v>
      </c>
      <c r="DR16" s="624"/>
      <c r="DS16" s="624"/>
      <c r="DT16" s="624"/>
      <c r="DU16" s="624"/>
      <c r="DV16" s="624"/>
      <c r="DW16" s="624"/>
      <c r="DX16" s="624"/>
      <c r="DY16" s="624"/>
      <c r="DZ16" s="624"/>
      <c r="EA16" s="624"/>
      <c r="EB16" s="624"/>
      <c r="EC16" s="633"/>
    </row>
    <row r="17" spans="2:133" ht="11.25" customHeight="1" x14ac:dyDescent="0.15">
      <c r="B17" s="620" t="s">
        <v>253</v>
      </c>
      <c r="C17" s="621"/>
      <c r="D17" s="621"/>
      <c r="E17" s="621"/>
      <c r="F17" s="621"/>
      <c r="G17" s="621"/>
      <c r="H17" s="621"/>
      <c r="I17" s="621"/>
      <c r="J17" s="621"/>
      <c r="K17" s="621"/>
      <c r="L17" s="621"/>
      <c r="M17" s="621"/>
      <c r="N17" s="621"/>
      <c r="O17" s="621"/>
      <c r="P17" s="621"/>
      <c r="Q17" s="622"/>
      <c r="R17" s="623">
        <v>360814</v>
      </c>
      <c r="S17" s="624"/>
      <c r="T17" s="624"/>
      <c r="U17" s="624"/>
      <c r="V17" s="624"/>
      <c r="W17" s="624"/>
      <c r="X17" s="624"/>
      <c r="Y17" s="625"/>
      <c r="Z17" s="626">
        <v>0.7</v>
      </c>
      <c r="AA17" s="626"/>
      <c r="AB17" s="626"/>
      <c r="AC17" s="626"/>
      <c r="AD17" s="627">
        <v>360814</v>
      </c>
      <c r="AE17" s="627"/>
      <c r="AF17" s="627"/>
      <c r="AG17" s="627"/>
      <c r="AH17" s="627"/>
      <c r="AI17" s="627"/>
      <c r="AJ17" s="627"/>
      <c r="AK17" s="627"/>
      <c r="AL17" s="628">
        <v>1.4</v>
      </c>
      <c r="AM17" s="629"/>
      <c r="AN17" s="629"/>
      <c r="AO17" s="630"/>
      <c r="AP17" s="620" t="s">
        <v>254</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255</v>
      </c>
      <c r="CE17" s="621"/>
      <c r="CF17" s="621"/>
      <c r="CG17" s="621"/>
      <c r="CH17" s="621"/>
      <c r="CI17" s="621"/>
      <c r="CJ17" s="621"/>
      <c r="CK17" s="621"/>
      <c r="CL17" s="621"/>
      <c r="CM17" s="621"/>
      <c r="CN17" s="621"/>
      <c r="CO17" s="621"/>
      <c r="CP17" s="621"/>
      <c r="CQ17" s="622"/>
      <c r="CR17" s="623">
        <v>5709633</v>
      </c>
      <c r="CS17" s="624"/>
      <c r="CT17" s="624"/>
      <c r="CU17" s="624"/>
      <c r="CV17" s="624"/>
      <c r="CW17" s="624"/>
      <c r="CX17" s="624"/>
      <c r="CY17" s="625"/>
      <c r="CZ17" s="626">
        <v>11.7</v>
      </c>
      <c r="DA17" s="626"/>
      <c r="DB17" s="626"/>
      <c r="DC17" s="626"/>
      <c r="DD17" s="632" t="s">
        <v>122</v>
      </c>
      <c r="DE17" s="624"/>
      <c r="DF17" s="624"/>
      <c r="DG17" s="624"/>
      <c r="DH17" s="624"/>
      <c r="DI17" s="624"/>
      <c r="DJ17" s="624"/>
      <c r="DK17" s="624"/>
      <c r="DL17" s="624"/>
      <c r="DM17" s="624"/>
      <c r="DN17" s="624"/>
      <c r="DO17" s="624"/>
      <c r="DP17" s="625"/>
      <c r="DQ17" s="632">
        <v>5498965</v>
      </c>
      <c r="DR17" s="624"/>
      <c r="DS17" s="624"/>
      <c r="DT17" s="624"/>
      <c r="DU17" s="624"/>
      <c r="DV17" s="624"/>
      <c r="DW17" s="624"/>
      <c r="DX17" s="624"/>
      <c r="DY17" s="624"/>
      <c r="DZ17" s="624"/>
      <c r="EA17" s="624"/>
      <c r="EB17" s="624"/>
      <c r="EC17" s="633"/>
    </row>
    <row r="18" spans="2:133" ht="11.25" customHeight="1" x14ac:dyDescent="0.15">
      <c r="B18" s="620" t="s">
        <v>256</v>
      </c>
      <c r="C18" s="621"/>
      <c r="D18" s="621"/>
      <c r="E18" s="621"/>
      <c r="F18" s="621"/>
      <c r="G18" s="621"/>
      <c r="H18" s="621"/>
      <c r="I18" s="621"/>
      <c r="J18" s="621"/>
      <c r="K18" s="621"/>
      <c r="L18" s="621"/>
      <c r="M18" s="621"/>
      <c r="N18" s="621"/>
      <c r="O18" s="621"/>
      <c r="P18" s="621"/>
      <c r="Q18" s="622"/>
      <c r="R18" s="623">
        <v>50341</v>
      </c>
      <c r="S18" s="624"/>
      <c r="T18" s="624"/>
      <c r="U18" s="624"/>
      <c r="V18" s="624"/>
      <c r="W18" s="624"/>
      <c r="X18" s="624"/>
      <c r="Y18" s="625"/>
      <c r="Z18" s="626">
        <v>0.1</v>
      </c>
      <c r="AA18" s="626"/>
      <c r="AB18" s="626"/>
      <c r="AC18" s="626"/>
      <c r="AD18" s="627">
        <v>50341</v>
      </c>
      <c r="AE18" s="627"/>
      <c r="AF18" s="627"/>
      <c r="AG18" s="627"/>
      <c r="AH18" s="627"/>
      <c r="AI18" s="627"/>
      <c r="AJ18" s="627"/>
      <c r="AK18" s="627"/>
      <c r="AL18" s="628">
        <v>0.2</v>
      </c>
      <c r="AM18" s="629"/>
      <c r="AN18" s="629"/>
      <c r="AO18" s="630"/>
      <c r="AP18" s="620" t="s">
        <v>257</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258</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15">
      <c r="B19" s="620" t="s">
        <v>259</v>
      </c>
      <c r="C19" s="621"/>
      <c r="D19" s="621"/>
      <c r="E19" s="621"/>
      <c r="F19" s="621"/>
      <c r="G19" s="621"/>
      <c r="H19" s="621"/>
      <c r="I19" s="621"/>
      <c r="J19" s="621"/>
      <c r="K19" s="621"/>
      <c r="L19" s="621"/>
      <c r="M19" s="621"/>
      <c r="N19" s="621"/>
      <c r="O19" s="621"/>
      <c r="P19" s="621"/>
      <c r="Q19" s="622"/>
      <c r="R19" s="623">
        <v>306854</v>
      </c>
      <c r="S19" s="624"/>
      <c r="T19" s="624"/>
      <c r="U19" s="624"/>
      <c r="V19" s="624"/>
      <c r="W19" s="624"/>
      <c r="X19" s="624"/>
      <c r="Y19" s="625"/>
      <c r="Z19" s="626">
        <v>0.6</v>
      </c>
      <c r="AA19" s="626"/>
      <c r="AB19" s="626"/>
      <c r="AC19" s="626"/>
      <c r="AD19" s="627">
        <v>306854</v>
      </c>
      <c r="AE19" s="627"/>
      <c r="AF19" s="627"/>
      <c r="AG19" s="627"/>
      <c r="AH19" s="627"/>
      <c r="AI19" s="627"/>
      <c r="AJ19" s="627"/>
      <c r="AK19" s="627"/>
      <c r="AL19" s="628">
        <v>1.2</v>
      </c>
      <c r="AM19" s="629"/>
      <c r="AN19" s="629"/>
      <c r="AO19" s="630"/>
      <c r="AP19" s="620" t="s">
        <v>260</v>
      </c>
      <c r="AQ19" s="621"/>
      <c r="AR19" s="621"/>
      <c r="AS19" s="621"/>
      <c r="AT19" s="621"/>
      <c r="AU19" s="621"/>
      <c r="AV19" s="621"/>
      <c r="AW19" s="621"/>
      <c r="AX19" s="621"/>
      <c r="AY19" s="621"/>
      <c r="AZ19" s="621"/>
      <c r="BA19" s="621"/>
      <c r="BB19" s="621"/>
      <c r="BC19" s="621"/>
      <c r="BD19" s="621"/>
      <c r="BE19" s="621"/>
      <c r="BF19" s="622"/>
      <c r="BG19" s="623">
        <v>505888</v>
      </c>
      <c r="BH19" s="624"/>
      <c r="BI19" s="624"/>
      <c r="BJ19" s="624"/>
      <c r="BK19" s="624"/>
      <c r="BL19" s="624"/>
      <c r="BM19" s="624"/>
      <c r="BN19" s="625"/>
      <c r="BO19" s="626">
        <v>6.1</v>
      </c>
      <c r="BP19" s="626"/>
      <c r="BQ19" s="626"/>
      <c r="BR19" s="626"/>
      <c r="BS19" s="627" t="s">
        <v>122</v>
      </c>
      <c r="BT19" s="627"/>
      <c r="BU19" s="627"/>
      <c r="BV19" s="627"/>
      <c r="BW19" s="627"/>
      <c r="BX19" s="627"/>
      <c r="BY19" s="627"/>
      <c r="BZ19" s="627"/>
      <c r="CA19" s="627"/>
      <c r="CB19" s="631"/>
      <c r="CD19" s="620" t="s">
        <v>261</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15">
      <c r="B20" s="636" t="s">
        <v>262</v>
      </c>
      <c r="C20" s="637"/>
      <c r="D20" s="637"/>
      <c r="E20" s="637"/>
      <c r="F20" s="637"/>
      <c r="G20" s="637"/>
      <c r="H20" s="637"/>
      <c r="I20" s="637"/>
      <c r="J20" s="637"/>
      <c r="K20" s="637"/>
      <c r="L20" s="637"/>
      <c r="M20" s="637"/>
      <c r="N20" s="637"/>
      <c r="O20" s="637"/>
      <c r="P20" s="637"/>
      <c r="Q20" s="638"/>
      <c r="R20" s="623">
        <v>3619</v>
      </c>
      <c r="S20" s="624"/>
      <c r="T20" s="624"/>
      <c r="U20" s="624"/>
      <c r="V20" s="624"/>
      <c r="W20" s="624"/>
      <c r="X20" s="624"/>
      <c r="Y20" s="625"/>
      <c r="Z20" s="626">
        <v>0</v>
      </c>
      <c r="AA20" s="626"/>
      <c r="AB20" s="626"/>
      <c r="AC20" s="626"/>
      <c r="AD20" s="627">
        <v>3619</v>
      </c>
      <c r="AE20" s="627"/>
      <c r="AF20" s="627"/>
      <c r="AG20" s="627"/>
      <c r="AH20" s="627"/>
      <c r="AI20" s="627"/>
      <c r="AJ20" s="627"/>
      <c r="AK20" s="627"/>
      <c r="AL20" s="628">
        <v>0</v>
      </c>
      <c r="AM20" s="629"/>
      <c r="AN20" s="629"/>
      <c r="AO20" s="630"/>
      <c r="AP20" s="620" t="s">
        <v>263</v>
      </c>
      <c r="AQ20" s="621"/>
      <c r="AR20" s="621"/>
      <c r="AS20" s="621"/>
      <c r="AT20" s="621"/>
      <c r="AU20" s="621"/>
      <c r="AV20" s="621"/>
      <c r="AW20" s="621"/>
      <c r="AX20" s="621"/>
      <c r="AY20" s="621"/>
      <c r="AZ20" s="621"/>
      <c r="BA20" s="621"/>
      <c r="BB20" s="621"/>
      <c r="BC20" s="621"/>
      <c r="BD20" s="621"/>
      <c r="BE20" s="621"/>
      <c r="BF20" s="622"/>
      <c r="BG20" s="623">
        <v>505888</v>
      </c>
      <c r="BH20" s="624"/>
      <c r="BI20" s="624"/>
      <c r="BJ20" s="624"/>
      <c r="BK20" s="624"/>
      <c r="BL20" s="624"/>
      <c r="BM20" s="624"/>
      <c r="BN20" s="625"/>
      <c r="BO20" s="626">
        <v>6.1</v>
      </c>
      <c r="BP20" s="626"/>
      <c r="BQ20" s="626"/>
      <c r="BR20" s="626"/>
      <c r="BS20" s="627" t="s">
        <v>122</v>
      </c>
      <c r="BT20" s="627"/>
      <c r="BU20" s="627"/>
      <c r="BV20" s="627"/>
      <c r="BW20" s="627"/>
      <c r="BX20" s="627"/>
      <c r="BY20" s="627"/>
      <c r="BZ20" s="627"/>
      <c r="CA20" s="627"/>
      <c r="CB20" s="631"/>
      <c r="CD20" s="620" t="s">
        <v>264</v>
      </c>
      <c r="CE20" s="621"/>
      <c r="CF20" s="621"/>
      <c r="CG20" s="621"/>
      <c r="CH20" s="621"/>
      <c r="CI20" s="621"/>
      <c r="CJ20" s="621"/>
      <c r="CK20" s="621"/>
      <c r="CL20" s="621"/>
      <c r="CM20" s="621"/>
      <c r="CN20" s="621"/>
      <c r="CO20" s="621"/>
      <c r="CP20" s="621"/>
      <c r="CQ20" s="622"/>
      <c r="CR20" s="623">
        <v>48993967</v>
      </c>
      <c r="CS20" s="624"/>
      <c r="CT20" s="624"/>
      <c r="CU20" s="624"/>
      <c r="CV20" s="624"/>
      <c r="CW20" s="624"/>
      <c r="CX20" s="624"/>
      <c r="CY20" s="625"/>
      <c r="CZ20" s="626">
        <v>100</v>
      </c>
      <c r="DA20" s="626"/>
      <c r="DB20" s="626"/>
      <c r="DC20" s="626"/>
      <c r="DD20" s="632">
        <v>4524361</v>
      </c>
      <c r="DE20" s="624"/>
      <c r="DF20" s="624"/>
      <c r="DG20" s="624"/>
      <c r="DH20" s="624"/>
      <c r="DI20" s="624"/>
      <c r="DJ20" s="624"/>
      <c r="DK20" s="624"/>
      <c r="DL20" s="624"/>
      <c r="DM20" s="624"/>
      <c r="DN20" s="624"/>
      <c r="DO20" s="624"/>
      <c r="DP20" s="625"/>
      <c r="DQ20" s="632">
        <v>30265534</v>
      </c>
      <c r="DR20" s="624"/>
      <c r="DS20" s="624"/>
      <c r="DT20" s="624"/>
      <c r="DU20" s="624"/>
      <c r="DV20" s="624"/>
      <c r="DW20" s="624"/>
      <c r="DX20" s="624"/>
      <c r="DY20" s="624"/>
      <c r="DZ20" s="624"/>
      <c r="EA20" s="624"/>
      <c r="EB20" s="624"/>
      <c r="EC20" s="633"/>
    </row>
    <row r="21" spans="2:133" ht="11.25" customHeight="1" x14ac:dyDescent="0.15">
      <c r="B21" s="620" t="s">
        <v>265</v>
      </c>
      <c r="C21" s="621"/>
      <c r="D21" s="621"/>
      <c r="E21" s="621"/>
      <c r="F21" s="621"/>
      <c r="G21" s="621"/>
      <c r="H21" s="621"/>
      <c r="I21" s="621"/>
      <c r="J21" s="621"/>
      <c r="K21" s="621"/>
      <c r="L21" s="621"/>
      <c r="M21" s="621"/>
      <c r="N21" s="621"/>
      <c r="O21" s="621"/>
      <c r="P21" s="621"/>
      <c r="Q21" s="622"/>
      <c r="R21" s="623">
        <v>16233931</v>
      </c>
      <c r="S21" s="624"/>
      <c r="T21" s="624"/>
      <c r="U21" s="624"/>
      <c r="V21" s="624"/>
      <c r="W21" s="624"/>
      <c r="X21" s="624"/>
      <c r="Y21" s="625"/>
      <c r="Z21" s="626">
        <v>33</v>
      </c>
      <c r="AA21" s="626"/>
      <c r="AB21" s="626"/>
      <c r="AC21" s="626"/>
      <c r="AD21" s="627">
        <v>14256398</v>
      </c>
      <c r="AE21" s="627"/>
      <c r="AF21" s="627"/>
      <c r="AG21" s="627"/>
      <c r="AH21" s="627"/>
      <c r="AI21" s="627"/>
      <c r="AJ21" s="627"/>
      <c r="AK21" s="627"/>
      <c r="AL21" s="628">
        <v>56</v>
      </c>
      <c r="AM21" s="629"/>
      <c r="AN21" s="629"/>
      <c r="AO21" s="630"/>
      <c r="AP21" s="620" t="s">
        <v>266</v>
      </c>
      <c r="AQ21" s="639"/>
      <c r="AR21" s="639"/>
      <c r="AS21" s="639"/>
      <c r="AT21" s="639"/>
      <c r="AU21" s="639"/>
      <c r="AV21" s="639"/>
      <c r="AW21" s="639"/>
      <c r="AX21" s="639"/>
      <c r="AY21" s="639"/>
      <c r="AZ21" s="639"/>
      <c r="BA21" s="639"/>
      <c r="BB21" s="639"/>
      <c r="BC21" s="639"/>
      <c r="BD21" s="639"/>
      <c r="BE21" s="639"/>
      <c r="BF21" s="640"/>
      <c r="BG21" s="623">
        <v>20698</v>
      </c>
      <c r="BH21" s="624"/>
      <c r="BI21" s="624"/>
      <c r="BJ21" s="624"/>
      <c r="BK21" s="624"/>
      <c r="BL21" s="624"/>
      <c r="BM21" s="624"/>
      <c r="BN21" s="625"/>
      <c r="BO21" s="626">
        <v>0.2</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15">
      <c r="B22" s="620" t="s">
        <v>267</v>
      </c>
      <c r="C22" s="621"/>
      <c r="D22" s="621"/>
      <c r="E22" s="621"/>
      <c r="F22" s="621"/>
      <c r="G22" s="621"/>
      <c r="H22" s="621"/>
      <c r="I22" s="621"/>
      <c r="J22" s="621"/>
      <c r="K22" s="621"/>
      <c r="L22" s="621"/>
      <c r="M22" s="621"/>
      <c r="N22" s="621"/>
      <c r="O22" s="621"/>
      <c r="P22" s="621"/>
      <c r="Q22" s="622"/>
      <c r="R22" s="623">
        <v>14256398</v>
      </c>
      <c r="S22" s="624"/>
      <c r="T22" s="624"/>
      <c r="U22" s="624"/>
      <c r="V22" s="624"/>
      <c r="W22" s="624"/>
      <c r="X22" s="624"/>
      <c r="Y22" s="625"/>
      <c r="Z22" s="626">
        <v>28.9</v>
      </c>
      <c r="AA22" s="626"/>
      <c r="AB22" s="626"/>
      <c r="AC22" s="626"/>
      <c r="AD22" s="627">
        <v>14256398</v>
      </c>
      <c r="AE22" s="627"/>
      <c r="AF22" s="627"/>
      <c r="AG22" s="627"/>
      <c r="AH22" s="627"/>
      <c r="AI22" s="627"/>
      <c r="AJ22" s="627"/>
      <c r="AK22" s="627"/>
      <c r="AL22" s="628">
        <v>56</v>
      </c>
      <c r="AM22" s="629"/>
      <c r="AN22" s="629"/>
      <c r="AO22" s="630"/>
      <c r="AP22" s="620" t="s">
        <v>268</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269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270</v>
      </c>
      <c r="C23" s="621"/>
      <c r="D23" s="621"/>
      <c r="E23" s="621"/>
      <c r="F23" s="621"/>
      <c r="G23" s="621"/>
      <c r="H23" s="621"/>
      <c r="I23" s="621"/>
      <c r="J23" s="621"/>
      <c r="K23" s="621"/>
      <c r="L23" s="621"/>
      <c r="M23" s="621"/>
      <c r="N23" s="621"/>
      <c r="O23" s="621"/>
      <c r="P23" s="621"/>
      <c r="Q23" s="622"/>
      <c r="R23" s="623">
        <v>1977533</v>
      </c>
      <c r="S23" s="624"/>
      <c r="T23" s="624"/>
      <c r="U23" s="624"/>
      <c r="V23" s="624"/>
      <c r="W23" s="624"/>
      <c r="X23" s="624"/>
      <c r="Y23" s="625"/>
      <c r="Z23" s="626">
        <v>4</v>
      </c>
      <c r="AA23" s="626"/>
      <c r="AB23" s="626"/>
      <c r="AC23" s="626"/>
      <c r="AD23" s="627" t="s">
        <v>122</v>
      </c>
      <c r="AE23" s="627"/>
      <c r="AF23" s="627"/>
      <c r="AG23" s="627"/>
      <c r="AH23" s="627"/>
      <c r="AI23" s="627"/>
      <c r="AJ23" s="627"/>
      <c r="AK23" s="627"/>
      <c r="AL23" s="628" t="s">
        <v>122</v>
      </c>
      <c r="AM23" s="629"/>
      <c r="AN23" s="629"/>
      <c r="AO23" s="630"/>
      <c r="AP23" s="620" t="s">
        <v>271</v>
      </c>
      <c r="AQ23" s="639"/>
      <c r="AR23" s="639"/>
      <c r="AS23" s="639"/>
      <c r="AT23" s="639"/>
      <c r="AU23" s="639"/>
      <c r="AV23" s="639"/>
      <c r="AW23" s="639"/>
      <c r="AX23" s="639"/>
      <c r="AY23" s="639"/>
      <c r="AZ23" s="639"/>
      <c r="BA23" s="639"/>
      <c r="BB23" s="639"/>
      <c r="BC23" s="639"/>
      <c r="BD23" s="639"/>
      <c r="BE23" s="639"/>
      <c r="BF23" s="640"/>
      <c r="BG23" s="623">
        <v>485190</v>
      </c>
      <c r="BH23" s="624"/>
      <c r="BI23" s="624"/>
      <c r="BJ23" s="624"/>
      <c r="BK23" s="624"/>
      <c r="BL23" s="624"/>
      <c r="BM23" s="624"/>
      <c r="BN23" s="625"/>
      <c r="BO23" s="626">
        <v>5.8</v>
      </c>
      <c r="BP23" s="626"/>
      <c r="BQ23" s="626"/>
      <c r="BR23" s="626"/>
      <c r="BS23" s="627" t="s">
        <v>122</v>
      </c>
      <c r="BT23" s="627"/>
      <c r="BU23" s="627"/>
      <c r="BV23" s="627"/>
      <c r="BW23" s="627"/>
      <c r="BX23" s="627"/>
      <c r="BY23" s="627"/>
      <c r="BZ23" s="627"/>
      <c r="CA23" s="627"/>
      <c r="CB23" s="631"/>
      <c r="CD23" s="605" t="s">
        <v>211</v>
      </c>
      <c r="CE23" s="606"/>
      <c r="CF23" s="606"/>
      <c r="CG23" s="606"/>
      <c r="CH23" s="606"/>
      <c r="CI23" s="606"/>
      <c r="CJ23" s="606"/>
      <c r="CK23" s="606"/>
      <c r="CL23" s="606"/>
      <c r="CM23" s="606"/>
      <c r="CN23" s="606"/>
      <c r="CO23" s="606"/>
      <c r="CP23" s="606"/>
      <c r="CQ23" s="607"/>
      <c r="CR23" s="605" t="s">
        <v>272</v>
      </c>
      <c r="CS23" s="606"/>
      <c r="CT23" s="606"/>
      <c r="CU23" s="606"/>
      <c r="CV23" s="606"/>
      <c r="CW23" s="606"/>
      <c r="CX23" s="606"/>
      <c r="CY23" s="607"/>
      <c r="CZ23" s="605" t="s">
        <v>273</v>
      </c>
      <c r="DA23" s="606"/>
      <c r="DB23" s="606"/>
      <c r="DC23" s="607"/>
      <c r="DD23" s="605" t="s">
        <v>274</v>
      </c>
      <c r="DE23" s="606"/>
      <c r="DF23" s="606"/>
      <c r="DG23" s="606"/>
      <c r="DH23" s="606"/>
      <c r="DI23" s="606"/>
      <c r="DJ23" s="606"/>
      <c r="DK23" s="607"/>
      <c r="DL23" s="650" t="s">
        <v>275</v>
      </c>
      <c r="DM23" s="651"/>
      <c r="DN23" s="651"/>
      <c r="DO23" s="651"/>
      <c r="DP23" s="651"/>
      <c r="DQ23" s="651"/>
      <c r="DR23" s="651"/>
      <c r="DS23" s="651"/>
      <c r="DT23" s="651"/>
      <c r="DU23" s="651"/>
      <c r="DV23" s="652"/>
      <c r="DW23" s="605" t="s">
        <v>276</v>
      </c>
      <c r="DX23" s="606"/>
      <c r="DY23" s="606"/>
      <c r="DZ23" s="606"/>
      <c r="EA23" s="606"/>
      <c r="EB23" s="606"/>
      <c r="EC23" s="607"/>
    </row>
    <row r="24" spans="2:133" ht="11.25" customHeight="1" x14ac:dyDescent="0.15">
      <c r="B24" s="620" t="s">
        <v>277</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278</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279</v>
      </c>
      <c r="CE24" s="610"/>
      <c r="CF24" s="610"/>
      <c r="CG24" s="610"/>
      <c r="CH24" s="610"/>
      <c r="CI24" s="610"/>
      <c r="CJ24" s="610"/>
      <c r="CK24" s="610"/>
      <c r="CL24" s="610"/>
      <c r="CM24" s="610"/>
      <c r="CN24" s="610"/>
      <c r="CO24" s="610"/>
      <c r="CP24" s="610"/>
      <c r="CQ24" s="611"/>
      <c r="CR24" s="612">
        <v>23336198</v>
      </c>
      <c r="CS24" s="613"/>
      <c r="CT24" s="613"/>
      <c r="CU24" s="613"/>
      <c r="CV24" s="613"/>
      <c r="CW24" s="613"/>
      <c r="CX24" s="613"/>
      <c r="CY24" s="614"/>
      <c r="CZ24" s="617">
        <v>47.6</v>
      </c>
      <c r="DA24" s="618"/>
      <c r="DB24" s="618"/>
      <c r="DC24" s="634"/>
      <c r="DD24" s="655">
        <v>14552179</v>
      </c>
      <c r="DE24" s="613"/>
      <c r="DF24" s="613"/>
      <c r="DG24" s="613"/>
      <c r="DH24" s="613"/>
      <c r="DI24" s="613"/>
      <c r="DJ24" s="613"/>
      <c r="DK24" s="614"/>
      <c r="DL24" s="655">
        <v>13071758</v>
      </c>
      <c r="DM24" s="613"/>
      <c r="DN24" s="613"/>
      <c r="DO24" s="613"/>
      <c r="DP24" s="613"/>
      <c r="DQ24" s="613"/>
      <c r="DR24" s="613"/>
      <c r="DS24" s="613"/>
      <c r="DT24" s="613"/>
      <c r="DU24" s="613"/>
      <c r="DV24" s="614"/>
      <c r="DW24" s="617">
        <v>51.2</v>
      </c>
      <c r="DX24" s="618"/>
      <c r="DY24" s="618"/>
      <c r="DZ24" s="618"/>
      <c r="EA24" s="618"/>
      <c r="EB24" s="618"/>
      <c r="EC24" s="619"/>
    </row>
    <row r="25" spans="2:133" ht="11.25" customHeight="1" x14ac:dyDescent="0.15">
      <c r="B25" s="620" t="s">
        <v>280</v>
      </c>
      <c r="C25" s="621"/>
      <c r="D25" s="621"/>
      <c r="E25" s="621"/>
      <c r="F25" s="621"/>
      <c r="G25" s="621"/>
      <c r="H25" s="621"/>
      <c r="I25" s="621"/>
      <c r="J25" s="621"/>
      <c r="K25" s="621"/>
      <c r="L25" s="621"/>
      <c r="M25" s="621"/>
      <c r="N25" s="621"/>
      <c r="O25" s="621"/>
      <c r="P25" s="621"/>
      <c r="Q25" s="622"/>
      <c r="R25" s="623">
        <v>27825527</v>
      </c>
      <c r="S25" s="624"/>
      <c r="T25" s="624"/>
      <c r="U25" s="624"/>
      <c r="V25" s="624"/>
      <c r="W25" s="624"/>
      <c r="X25" s="624"/>
      <c r="Y25" s="625"/>
      <c r="Z25" s="626">
        <v>56.5</v>
      </c>
      <c r="AA25" s="626"/>
      <c r="AB25" s="626"/>
      <c r="AC25" s="626"/>
      <c r="AD25" s="627">
        <v>25362804</v>
      </c>
      <c r="AE25" s="627"/>
      <c r="AF25" s="627"/>
      <c r="AG25" s="627"/>
      <c r="AH25" s="627"/>
      <c r="AI25" s="627"/>
      <c r="AJ25" s="627"/>
      <c r="AK25" s="627"/>
      <c r="AL25" s="628">
        <v>99.7</v>
      </c>
      <c r="AM25" s="629"/>
      <c r="AN25" s="629"/>
      <c r="AO25" s="630"/>
      <c r="AP25" s="620" t="s">
        <v>281</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282</v>
      </c>
      <c r="CE25" s="621"/>
      <c r="CF25" s="621"/>
      <c r="CG25" s="621"/>
      <c r="CH25" s="621"/>
      <c r="CI25" s="621"/>
      <c r="CJ25" s="621"/>
      <c r="CK25" s="621"/>
      <c r="CL25" s="621"/>
      <c r="CM25" s="621"/>
      <c r="CN25" s="621"/>
      <c r="CO25" s="621"/>
      <c r="CP25" s="621"/>
      <c r="CQ25" s="622"/>
      <c r="CR25" s="623">
        <v>5765502</v>
      </c>
      <c r="CS25" s="656"/>
      <c r="CT25" s="656"/>
      <c r="CU25" s="656"/>
      <c r="CV25" s="656"/>
      <c r="CW25" s="656"/>
      <c r="CX25" s="656"/>
      <c r="CY25" s="657"/>
      <c r="CZ25" s="628">
        <v>11.8</v>
      </c>
      <c r="DA25" s="653"/>
      <c r="DB25" s="653"/>
      <c r="DC25" s="658"/>
      <c r="DD25" s="632">
        <v>5113247</v>
      </c>
      <c r="DE25" s="656"/>
      <c r="DF25" s="656"/>
      <c r="DG25" s="656"/>
      <c r="DH25" s="656"/>
      <c r="DI25" s="656"/>
      <c r="DJ25" s="656"/>
      <c r="DK25" s="657"/>
      <c r="DL25" s="632">
        <v>4859175</v>
      </c>
      <c r="DM25" s="656"/>
      <c r="DN25" s="656"/>
      <c r="DO25" s="656"/>
      <c r="DP25" s="656"/>
      <c r="DQ25" s="656"/>
      <c r="DR25" s="656"/>
      <c r="DS25" s="656"/>
      <c r="DT25" s="656"/>
      <c r="DU25" s="656"/>
      <c r="DV25" s="657"/>
      <c r="DW25" s="628">
        <v>19</v>
      </c>
      <c r="DX25" s="653"/>
      <c r="DY25" s="653"/>
      <c r="DZ25" s="653"/>
      <c r="EA25" s="653"/>
      <c r="EB25" s="653"/>
      <c r="EC25" s="654"/>
    </row>
    <row r="26" spans="2:133" ht="11.25" customHeight="1" x14ac:dyDescent="0.15">
      <c r="B26" s="620" t="s">
        <v>283</v>
      </c>
      <c r="C26" s="621"/>
      <c r="D26" s="621"/>
      <c r="E26" s="621"/>
      <c r="F26" s="621"/>
      <c r="G26" s="621"/>
      <c r="H26" s="621"/>
      <c r="I26" s="621"/>
      <c r="J26" s="621"/>
      <c r="K26" s="621"/>
      <c r="L26" s="621"/>
      <c r="M26" s="621"/>
      <c r="N26" s="621"/>
      <c r="O26" s="621"/>
      <c r="P26" s="621"/>
      <c r="Q26" s="622"/>
      <c r="R26" s="623">
        <v>10550</v>
      </c>
      <c r="S26" s="624"/>
      <c r="T26" s="624"/>
      <c r="U26" s="624"/>
      <c r="V26" s="624"/>
      <c r="W26" s="624"/>
      <c r="X26" s="624"/>
      <c r="Y26" s="625"/>
      <c r="Z26" s="626">
        <v>0</v>
      </c>
      <c r="AA26" s="626"/>
      <c r="AB26" s="626"/>
      <c r="AC26" s="626"/>
      <c r="AD26" s="627">
        <v>10550</v>
      </c>
      <c r="AE26" s="627"/>
      <c r="AF26" s="627"/>
      <c r="AG26" s="627"/>
      <c r="AH26" s="627"/>
      <c r="AI26" s="627"/>
      <c r="AJ26" s="627"/>
      <c r="AK26" s="627"/>
      <c r="AL26" s="628">
        <v>0</v>
      </c>
      <c r="AM26" s="629"/>
      <c r="AN26" s="629"/>
      <c r="AO26" s="630"/>
      <c r="AP26" s="620" t="s">
        <v>284</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285</v>
      </c>
      <c r="CE26" s="621"/>
      <c r="CF26" s="621"/>
      <c r="CG26" s="621"/>
      <c r="CH26" s="621"/>
      <c r="CI26" s="621"/>
      <c r="CJ26" s="621"/>
      <c r="CK26" s="621"/>
      <c r="CL26" s="621"/>
      <c r="CM26" s="621"/>
      <c r="CN26" s="621"/>
      <c r="CO26" s="621"/>
      <c r="CP26" s="621"/>
      <c r="CQ26" s="622"/>
      <c r="CR26" s="623">
        <v>2962106</v>
      </c>
      <c r="CS26" s="624"/>
      <c r="CT26" s="624"/>
      <c r="CU26" s="624"/>
      <c r="CV26" s="624"/>
      <c r="CW26" s="624"/>
      <c r="CX26" s="624"/>
      <c r="CY26" s="625"/>
      <c r="CZ26" s="628">
        <v>6</v>
      </c>
      <c r="DA26" s="653"/>
      <c r="DB26" s="653"/>
      <c r="DC26" s="658"/>
      <c r="DD26" s="632">
        <v>2634994</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3"/>
      <c r="DY26" s="653"/>
      <c r="DZ26" s="653"/>
      <c r="EA26" s="653"/>
      <c r="EB26" s="653"/>
      <c r="EC26" s="654"/>
    </row>
    <row r="27" spans="2:133" ht="11.25" customHeight="1" x14ac:dyDescent="0.15">
      <c r="B27" s="620" t="s">
        <v>286</v>
      </c>
      <c r="C27" s="621"/>
      <c r="D27" s="621"/>
      <c r="E27" s="621"/>
      <c r="F27" s="621"/>
      <c r="G27" s="621"/>
      <c r="H27" s="621"/>
      <c r="I27" s="621"/>
      <c r="J27" s="621"/>
      <c r="K27" s="621"/>
      <c r="L27" s="621"/>
      <c r="M27" s="621"/>
      <c r="N27" s="621"/>
      <c r="O27" s="621"/>
      <c r="P27" s="621"/>
      <c r="Q27" s="622"/>
      <c r="R27" s="623">
        <v>528581</v>
      </c>
      <c r="S27" s="624"/>
      <c r="T27" s="624"/>
      <c r="U27" s="624"/>
      <c r="V27" s="624"/>
      <c r="W27" s="624"/>
      <c r="X27" s="624"/>
      <c r="Y27" s="625"/>
      <c r="Z27" s="626">
        <v>1.1000000000000001</v>
      </c>
      <c r="AA27" s="626"/>
      <c r="AB27" s="626"/>
      <c r="AC27" s="626"/>
      <c r="AD27" s="627">
        <v>240</v>
      </c>
      <c r="AE27" s="627"/>
      <c r="AF27" s="627"/>
      <c r="AG27" s="627"/>
      <c r="AH27" s="627"/>
      <c r="AI27" s="627"/>
      <c r="AJ27" s="627"/>
      <c r="AK27" s="627"/>
      <c r="AL27" s="628">
        <v>0</v>
      </c>
      <c r="AM27" s="629"/>
      <c r="AN27" s="629"/>
      <c r="AO27" s="630"/>
      <c r="AP27" s="620" t="s">
        <v>287</v>
      </c>
      <c r="AQ27" s="621"/>
      <c r="AR27" s="621"/>
      <c r="AS27" s="621"/>
      <c r="AT27" s="621"/>
      <c r="AU27" s="621"/>
      <c r="AV27" s="621"/>
      <c r="AW27" s="621"/>
      <c r="AX27" s="621"/>
      <c r="AY27" s="621"/>
      <c r="AZ27" s="621"/>
      <c r="BA27" s="621"/>
      <c r="BB27" s="621"/>
      <c r="BC27" s="621"/>
      <c r="BD27" s="621"/>
      <c r="BE27" s="621"/>
      <c r="BF27" s="622"/>
      <c r="BG27" s="623">
        <v>8332821</v>
      </c>
      <c r="BH27" s="624"/>
      <c r="BI27" s="624"/>
      <c r="BJ27" s="624"/>
      <c r="BK27" s="624"/>
      <c r="BL27" s="624"/>
      <c r="BM27" s="624"/>
      <c r="BN27" s="625"/>
      <c r="BO27" s="626">
        <v>100</v>
      </c>
      <c r="BP27" s="626"/>
      <c r="BQ27" s="626"/>
      <c r="BR27" s="626"/>
      <c r="BS27" s="627">
        <v>165198</v>
      </c>
      <c r="BT27" s="627"/>
      <c r="BU27" s="627"/>
      <c r="BV27" s="627"/>
      <c r="BW27" s="627"/>
      <c r="BX27" s="627"/>
      <c r="BY27" s="627"/>
      <c r="BZ27" s="627"/>
      <c r="CA27" s="627"/>
      <c r="CB27" s="631"/>
      <c r="CD27" s="620" t="s">
        <v>288</v>
      </c>
      <c r="CE27" s="621"/>
      <c r="CF27" s="621"/>
      <c r="CG27" s="621"/>
      <c r="CH27" s="621"/>
      <c r="CI27" s="621"/>
      <c r="CJ27" s="621"/>
      <c r="CK27" s="621"/>
      <c r="CL27" s="621"/>
      <c r="CM27" s="621"/>
      <c r="CN27" s="621"/>
      <c r="CO27" s="621"/>
      <c r="CP27" s="621"/>
      <c r="CQ27" s="622"/>
      <c r="CR27" s="623">
        <v>11861063</v>
      </c>
      <c r="CS27" s="656"/>
      <c r="CT27" s="656"/>
      <c r="CU27" s="656"/>
      <c r="CV27" s="656"/>
      <c r="CW27" s="656"/>
      <c r="CX27" s="656"/>
      <c r="CY27" s="657"/>
      <c r="CZ27" s="628">
        <v>24.2</v>
      </c>
      <c r="DA27" s="653"/>
      <c r="DB27" s="653"/>
      <c r="DC27" s="658"/>
      <c r="DD27" s="632">
        <v>3939967</v>
      </c>
      <c r="DE27" s="656"/>
      <c r="DF27" s="656"/>
      <c r="DG27" s="656"/>
      <c r="DH27" s="656"/>
      <c r="DI27" s="656"/>
      <c r="DJ27" s="656"/>
      <c r="DK27" s="657"/>
      <c r="DL27" s="632">
        <v>2713618</v>
      </c>
      <c r="DM27" s="656"/>
      <c r="DN27" s="656"/>
      <c r="DO27" s="656"/>
      <c r="DP27" s="656"/>
      <c r="DQ27" s="656"/>
      <c r="DR27" s="656"/>
      <c r="DS27" s="656"/>
      <c r="DT27" s="656"/>
      <c r="DU27" s="656"/>
      <c r="DV27" s="657"/>
      <c r="DW27" s="628">
        <v>10.6</v>
      </c>
      <c r="DX27" s="653"/>
      <c r="DY27" s="653"/>
      <c r="DZ27" s="653"/>
      <c r="EA27" s="653"/>
      <c r="EB27" s="653"/>
      <c r="EC27" s="654"/>
    </row>
    <row r="28" spans="2:133" ht="11.25" customHeight="1" x14ac:dyDescent="0.15">
      <c r="B28" s="620" t="s">
        <v>289</v>
      </c>
      <c r="C28" s="621"/>
      <c r="D28" s="621"/>
      <c r="E28" s="621"/>
      <c r="F28" s="621"/>
      <c r="G28" s="621"/>
      <c r="H28" s="621"/>
      <c r="I28" s="621"/>
      <c r="J28" s="621"/>
      <c r="K28" s="621"/>
      <c r="L28" s="621"/>
      <c r="M28" s="621"/>
      <c r="N28" s="621"/>
      <c r="O28" s="621"/>
      <c r="P28" s="621"/>
      <c r="Q28" s="622"/>
      <c r="R28" s="623">
        <v>519641</v>
      </c>
      <c r="S28" s="624"/>
      <c r="T28" s="624"/>
      <c r="U28" s="624"/>
      <c r="V28" s="624"/>
      <c r="W28" s="624"/>
      <c r="X28" s="624"/>
      <c r="Y28" s="625"/>
      <c r="Z28" s="626">
        <v>1.1000000000000001</v>
      </c>
      <c r="AA28" s="626"/>
      <c r="AB28" s="626"/>
      <c r="AC28" s="626"/>
      <c r="AD28" s="627">
        <v>24842</v>
      </c>
      <c r="AE28" s="627"/>
      <c r="AF28" s="627"/>
      <c r="AG28" s="627"/>
      <c r="AH28" s="627"/>
      <c r="AI28" s="627"/>
      <c r="AJ28" s="627"/>
      <c r="AK28" s="627"/>
      <c r="AL28" s="628">
        <v>0.1</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290</v>
      </c>
      <c r="CE28" s="621"/>
      <c r="CF28" s="621"/>
      <c r="CG28" s="621"/>
      <c r="CH28" s="621"/>
      <c r="CI28" s="621"/>
      <c r="CJ28" s="621"/>
      <c r="CK28" s="621"/>
      <c r="CL28" s="621"/>
      <c r="CM28" s="621"/>
      <c r="CN28" s="621"/>
      <c r="CO28" s="621"/>
      <c r="CP28" s="621"/>
      <c r="CQ28" s="622"/>
      <c r="CR28" s="623">
        <v>5709633</v>
      </c>
      <c r="CS28" s="624"/>
      <c r="CT28" s="624"/>
      <c r="CU28" s="624"/>
      <c r="CV28" s="624"/>
      <c r="CW28" s="624"/>
      <c r="CX28" s="624"/>
      <c r="CY28" s="625"/>
      <c r="CZ28" s="628">
        <v>11.7</v>
      </c>
      <c r="DA28" s="653"/>
      <c r="DB28" s="653"/>
      <c r="DC28" s="658"/>
      <c r="DD28" s="632">
        <v>5498965</v>
      </c>
      <c r="DE28" s="624"/>
      <c r="DF28" s="624"/>
      <c r="DG28" s="624"/>
      <c r="DH28" s="624"/>
      <c r="DI28" s="624"/>
      <c r="DJ28" s="624"/>
      <c r="DK28" s="625"/>
      <c r="DL28" s="632">
        <v>5498965</v>
      </c>
      <c r="DM28" s="624"/>
      <c r="DN28" s="624"/>
      <c r="DO28" s="624"/>
      <c r="DP28" s="624"/>
      <c r="DQ28" s="624"/>
      <c r="DR28" s="624"/>
      <c r="DS28" s="624"/>
      <c r="DT28" s="624"/>
      <c r="DU28" s="624"/>
      <c r="DV28" s="625"/>
      <c r="DW28" s="628">
        <v>21.6</v>
      </c>
      <c r="DX28" s="653"/>
      <c r="DY28" s="653"/>
      <c r="DZ28" s="653"/>
      <c r="EA28" s="653"/>
      <c r="EB28" s="653"/>
      <c r="EC28" s="654"/>
    </row>
    <row r="29" spans="2:133" ht="11.25" customHeight="1" x14ac:dyDescent="0.15">
      <c r="B29" s="620" t="s">
        <v>291</v>
      </c>
      <c r="C29" s="621"/>
      <c r="D29" s="621"/>
      <c r="E29" s="621"/>
      <c r="F29" s="621"/>
      <c r="G29" s="621"/>
      <c r="H29" s="621"/>
      <c r="I29" s="621"/>
      <c r="J29" s="621"/>
      <c r="K29" s="621"/>
      <c r="L29" s="621"/>
      <c r="M29" s="621"/>
      <c r="N29" s="621"/>
      <c r="O29" s="621"/>
      <c r="P29" s="621"/>
      <c r="Q29" s="622"/>
      <c r="R29" s="623">
        <v>306274</v>
      </c>
      <c r="S29" s="624"/>
      <c r="T29" s="624"/>
      <c r="U29" s="624"/>
      <c r="V29" s="624"/>
      <c r="W29" s="624"/>
      <c r="X29" s="624"/>
      <c r="Y29" s="625"/>
      <c r="Z29" s="626">
        <v>0.6</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292</v>
      </c>
      <c r="CE29" s="662"/>
      <c r="CF29" s="620" t="s">
        <v>66</v>
      </c>
      <c r="CG29" s="621"/>
      <c r="CH29" s="621"/>
      <c r="CI29" s="621"/>
      <c r="CJ29" s="621"/>
      <c r="CK29" s="621"/>
      <c r="CL29" s="621"/>
      <c r="CM29" s="621"/>
      <c r="CN29" s="621"/>
      <c r="CO29" s="621"/>
      <c r="CP29" s="621"/>
      <c r="CQ29" s="622"/>
      <c r="CR29" s="623">
        <v>5706497</v>
      </c>
      <c r="CS29" s="656"/>
      <c r="CT29" s="656"/>
      <c r="CU29" s="656"/>
      <c r="CV29" s="656"/>
      <c r="CW29" s="656"/>
      <c r="CX29" s="656"/>
      <c r="CY29" s="657"/>
      <c r="CZ29" s="628">
        <v>11.6</v>
      </c>
      <c r="DA29" s="653"/>
      <c r="DB29" s="653"/>
      <c r="DC29" s="658"/>
      <c r="DD29" s="632">
        <v>5495829</v>
      </c>
      <c r="DE29" s="656"/>
      <c r="DF29" s="656"/>
      <c r="DG29" s="656"/>
      <c r="DH29" s="656"/>
      <c r="DI29" s="656"/>
      <c r="DJ29" s="656"/>
      <c r="DK29" s="657"/>
      <c r="DL29" s="632">
        <v>5495829</v>
      </c>
      <c r="DM29" s="656"/>
      <c r="DN29" s="656"/>
      <c r="DO29" s="656"/>
      <c r="DP29" s="656"/>
      <c r="DQ29" s="656"/>
      <c r="DR29" s="656"/>
      <c r="DS29" s="656"/>
      <c r="DT29" s="656"/>
      <c r="DU29" s="656"/>
      <c r="DV29" s="657"/>
      <c r="DW29" s="628">
        <v>21.5</v>
      </c>
      <c r="DX29" s="653"/>
      <c r="DY29" s="653"/>
      <c r="DZ29" s="653"/>
      <c r="EA29" s="653"/>
      <c r="EB29" s="653"/>
      <c r="EC29" s="654"/>
    </row>
    <row r="30" spans="2:133" ht="11.25" customHeight="1" x14ac:dyDescent="0.15">
      <c r="B30" s="620" t="s">
        <v>293</v>
      </c>
      <c r="C30" s="621"/>
      <c r="D30" s="621"/>
      <c r="E30" s="621"/>
      <c r="F30" s="621"/>
      <c r="G30" s="621"/>
      <c r="H30" s="621"/>
      <c r="I30" s="621"/>
      <c r="J30" s="621"/>
      <c r="K30" s="621"/>
      <c r="L30" s="621"/>
      <c r="M30" s="621"/>
      <c r="N30" s="621"/>
      <c r="O30" s="621"/>
      <c r="P30" s="621"/>
      <c r="Q30" s="622"/>
      <c r="R30" s="623">
        <v>8838100</v>
      </c>
      <c r="S30" s="624"/>
      <c r="T30" s="624"/>
      <c r="U30" s="624"/>
      <c r="V30" s="624"/>
      <c r="W30" s="624"/>
      <c r="X30" s="624"/>
      <c r="Y30" s="625"/>
      <c r="Z30" s="626">
        <v>17.899999999999999</v>
      </c>
      <c r="AA30" s="626"/>
      <c r="AB30" s="626"/>
      <c r="AC30" s="626"/>
      <c r="AD30" s="627" t="s">
        <v>122</v>
      </c>
      <c r="AE30" s="627"/>
      <c r="AF30" s="627"/>
      <c r="AG30" s="627"/>
      <c r="AH30" s="627"/>
      <c r="AI30" s="627"/>
      <c r="AJ30" s="627"/>
      <c r="AK30" s="627"/>
      <c r="AL30" s="628" t="s">
        <v>122</v>
      </c>
      <c r="AM30" s="629"/>
      <c r="AN30" s="629"/>
      <c r="AO30" s="630"/>
      <c r="AP30" s="605" t="s">
        <v>211</v>
      </c>
      <c r="AQ30" s="606"/>
      <c r="AR30" s="606"/>
      <c r="AS30" s="606"/>
      <c r="AT30" s="606"/>
      <c r="AU30" s="606"/>
      <c r="AV30" s="606"/>
      <c r="AW30" s="606"/>
      <c r="AX30" s="606"/>
      <c r="AY30" s="606"/>
      <c r="AZ30" s="606"/>
      <c r="BA30" s="606"/>
      <c r="BB30" s="606"/>
      <c r="BC30" s="606"/>
      <c r="BD30" s="606"/>
      <c r="BE30" s="606"/>
      <c r="BF30" s="607"/>
      <c r="BG30" s="605" t="s">
        <v>294</v>
      </c>
      <c r="BH30" s="659"/>
      <c r="BI30" s="659"/>
      <c r="BJ30" s="659"/>
      <c r="BK30" s="659"/>
      <c r="BL30" s="659"/>
      <c r="BM30" s="659"/>
      <c r="BN30" s="659"/>
      <c r="BO30" s="659"/>
      <c r="BP30" s="659"/>
      <c r="BQ30" s="660"/>
      <c r="BR30" s="605" t="s">
        <v>295</v>
      </c>
      <c r="BS30" s="659"/>
      <c r="BT30" s="659"/>
      <c r="BU30" s="659"/>
      <c r="BV30" s="659"/>
      <c r="BW30" s="659"/>
      <c r="BX30" s="659"/>
      <c r="BY30" s="659"/>
      <c r="BZ30" s="659"/>
      <c r="CA30" s="659"/>
      <c r="CB30" s="660"/>
      <c r="CD30" s="663"/>
      <c r="CE30" s="664"/>
      <c r="CF30" s="620" t="s">
        <v>296</v>
      </c>
      <c r="CG30" s="621"/>
      <c r="CH30" s="621"/>
      <c r="CI30" s="621"/>
      <c r="CJ30" s="621"/>
      <c r="CK30" s="621"/>
      <c r="CL30" s="621"/>
      <c r="CM30" s="621"/>
      <c r="CN30" s="621"/>
      <c r="CO30" s="621"/>
      <c r="CP30" s="621"/>
      <c r="CQ30" s="622"/>
      <c r="CR30" s="623">
        <v>5420006</v>
      </c>
      <c r="CS30" s="624"/>
      <c r="CT30" s="624"/>
      <c r="CU30" s="624"/>
      <c r="CV30" s="624"/>
      <c r="CW30" s="624"/>
      <c r="CX30" s="624"/>
      <c r="CY30" s="625"/>
      <c r="CZ30" s="628">
        <v>11.1</v>
      </c>
      <c r="DA30" s="653"/>
      <c r="DB30" s="653"/>
      <c r="DC30" s="658"/>
      <c r="DD30" s="632">
        <v>5234711</v>
      </c>
      <c r="DE30" s="624"/>
      <c r="DF30" s="624"/>
      <c r="DG30" s="624"/>
      <c r="DH30" s="624"/>
      <c r="DI30" s="624"/>
      <c r="DJ30" s="624"/>
      <c r="DK30" s="625"/>
      <c r="DL30" s="632">
        <v>5234711</v>
      </c>
      <c r="DM30" s="624"/>
      <c r="DN30" s="624"/>
      <c r="DO30" s="624"/>
      <c r="DP30" s="624"/>
      <c r="DQ30" s="624"/>
      <c r="DR30" s="624"/>
      <c r="DS30" s="624"/>
      <c r="DT30" s="624"/>
      <c r="DU30" s="624"/>
      <c r="DV30" s="625"/>
      <c r="DW30" s="628">
        <v>20.5</v>
      </c>
      <c r="DX30" s="653"/>
      <c r="DY30" s="653"/>
      <c r="DZ30" s="653"/>
      <c r="EA30" s="653"/>
      <c r="EB30" s="653"/>
      <c r="EC30" s="654"/>
    </row>
    <row r="31" spans="2:133" ht="11.25" customHeight="1" x14ac:dyDescent="0.15">
      <c r="B31" s="636" t="s">
        <v>297</v>
      </c>
      <c r="C31" s="637"/>
      <c r="D31" s="637"/>
      <c r="E31" s="637"/>
      <c r="F31" s="637"/>
      <c r="G31" s="637"/>
      <c r="H31" s="637"/>
      <c r="I31" s="637"/>
      <c r="J31" s="637"/>
      <c r="K31" s="637"/>
      <c r="L31" s="637"/>
      <c r="M31" s="637"/>
      <c r="N31" s="637"/>
      <c r="O31" s="637"/>
      <c r="P31" s="637"/>
      <c r="Q31" s="638"/>
      <c r="R31" s="623">
        <v>409</v>
      </c>
      <c r="S31" s="624"/>
      <c r="T31" s="624"/>
      <c r="U31" s="624"/>
      <c r="V31" s="624"/>
      <c r="W31" s="624"/>
      <c r="X31" s="624"/>
      <c r="Y31" s="625"/>
      <c r="Z31" s="626">
        <v>0</v>
      </c>
      <c r="AA31" s="626"/>
      <c r="AB31" s="626"/>
      <c r="AC31" s="626"/>
      <c r="AD31" s="627">
        <v>409</v>
      </c>
      <c r="AE31" s="627"/>
      <c r="AF31" s="627"/>
      <c r="AG31" s="627"/>
      <c r="AH31" s="627"/>
      <c r="AI31" s="627"/>
      <c r="AJ31" s="627"/>
      <c r="AK31" s="627"/>
      <c r="AL31" s="628">
        <v>0</v>
      </c>
      <c r="AM31" s="629"/>
      <c r="AN31" s="629"/>
      <c r="AO31" s="630"/>
      <c r="AP31" s="671" t="s">
        <v>298</v>
      </c>
      <c r="AQ31" s="672"/>
      <c r="AR31" s="672"/>
      <c r="AS31" s="672"/>
      <c r="AT31" s="677" t="s">
        <v>299</v>
      </c>
      <c r="AU31" s="206"/>
      <c r="AV31" s="206"/>
      <c r="AW31" s="206"/>
      <c r="AX31" s="609" t="s">
        <v>177</v>
      </c>
      <c r="AY31" s="610"/>
      <c r="AZ31" s="610"/>
      <c r="BA31" s="610"/>
      <c r="BB31" s="610"/>
      <c r="BC31" s="610"/>
      <c r="BD31" s="610"/>
      <c r="BE31" s="610"/>
      <c r="BF31" s="611"/>
      <c r="BG31" s="670">
        <v>99.3</v>
      </c>
      <c r="BH31" s="667"/>
      <c r="BI31" s="667"/>
      <c r="BJ31" s="667"/>
      <c r="BK31" s="667"/>
      <c r="BL31" s="667"/>
      <c r="BM31" s="618">
        <v>97</v>
      </c>
      <c r="BN31" s="667"/>
      <c r="BO31" s="667"/>
      <c r="BP31" s="667"/>
      <c r="BQ31" s="668"/>
      <c r="BR31" s="670">
        <v>99.3</v>
      </c>
      <c r="BS31" s="667"/>
      <c r="BT31" s="667"/>
      <c r="BU31" s="667"/>
      <c r="BV31" s="667"/>
      <c r="BW31" s="667"/>
      <c r="BX31" s="618">
        <v>97.3</v>
      </c>
      <c r="BY31" s="667"/>
      <c r="BZ31" s="667"/>
      <c r="CA31" s="667"/>
      <c r="CB31" s="668"/>
      <c r="CD31" s="663"/>
      <c r="CE31" s="664"/>
      <c r="CF31" s="620" t="s">
        <v>300</v>
      </c>
      <c r="CG31" s="621"/>
      <c r="CH31" s="621"/>
      <c r="CI31" s="621"/>
      <c r="CJ31" s="621"/>
      <c r="CK31" s="621"/>
      <c r="CL31" s="621"/>
      <c r="CM31" s="621"/>
      <c r="CN31" s="621"/>
      <c r="CO31" s="621"/>
      <c r="CP31" s="621"/>
      <c r="CQ31" s="622"/>
      <c r="CR31" s="623">
        <v>286491</v>
      </c>
      <c r="CS31" s="656"/>
      <c r="CT31" s="656"/>
      <c r="CU31" s="656"/>
      <c r="CV31" s="656"/>
      <c r="CW31" s="656"/>
      <c r="CX31" s="656"/>
      <c r="CY31" s="657"/>
      <c r="CZ31" s="628">
        <v>0.6</v>
      </c>
      <c r="DA31" s="653"/>
      <c r="DB31" s="653"/>
      <c r="DC31" s="658"/>
      <c r="DD31" s="632">
        <v>261118</v>
      </c>
      <c r="DE31" s="656"/>
      <c r="DF31" s="656"/>
      <c r="DG31" s="656"/>
      <c r="DH31" s="656"/>
      <c r="DI31" s="656"/>
      <c r="DJ31" s="656"/>
      <c r="DK31" s="657"/>
      <c r="DL31" s="632">
        <v>261118</v>
      </c>
      <c r="DM31" s="656"/>
      <c r="DN31" s="656"/>
      <c r="DO31" s="656"/>
      <c r="DP31" s="656"/>
      <c r="DQ31" s="656"/>
      <c r="DR31" s="656"/>
      <c r="DS31" s="656"/>
      <c r="DT31" s="656"/>
      <c r="DU31" s="656"/>
      <c r="DV31" s="657"/>
      <c r="DW31" s="628">
        <v>1</v>
      </c>
      <c r="DX31" s="653"/>
      <c r="DY31" s="653"/>
      <c r="DZ31" s="653"/>
      <c r="EA31" s="653"/>
      <c r="EB31" s="653"/>
      <c r="EC31" s="654"/>
    </row>
    <row r="32" spans="2:133" ht="11.25" customHeight="1" x14ac:dyDescent="0.15">
      <c r="B32" s="620" t="s">
        <v>301</v>
      </c>
      <c r="C32" s="621"/>
      <c r="D32" s="621"/>
      <c r="E32" s="621"/>
      <c r="F32" s="621"/>
      <c r="G32" s="621"/>
      <c r="H32" s="621"/>
      <c r="I32" s="621"/>
      <c r="J32" s="621"/>
      <c r="K32" s="621"/>
      <c r="L32" s="621"/>
      <c r="M32" s="621"/>
      <c r="N32" s="621"/>
      <c r="O32" s="621"/>
      <c r="P32" s="621"/>
      <c r="Q32" s="622"/>
      <c r="R32" s="623">
        <v>3932971</v>
      </c>
      <c r="S32" s="624"/>
      <c r="T32" s="624"/>
      <c r="U32" s="624"/>
      <c r="V32" s="624"/>
      <c r="W32" s="624"/>
      <c r="X32" s="624"/>
      <c r="Y32" s="625"/>
      <c r="Z32" s="626">
        <v>8</v>
      </c>
      <c r="AA32" s="626"/>
      <c r="AB32" s="626"/>
      <c r="AC32" s="626"/>
      <c r="AD32" s="627" t="s">
        <v>122</v>
      </c>
      <c r="AE32" s="627"/>
      <c r="AF32" s="627"/>
      <c r="AG32" s="627"/>
      <c r="AH32" s="627"/>
      <c r="AI32" s="627"/>
      <c r="AJ32" s="627"/>
      <c r="AK32" s="627"/>
      <c r="AL32" s="628" t="s">
        <v>122</v>
      </c>
      <c r="AM32" s="629"/>
      <c r="AN32" s="629"/>
      <c r="AO32" s="630"/>
      <c r="AP32" s="673"/>
      <c r="AQ32" s="674"/>
      <c r="AR32" s="674"/>
      <c r="AS32" s="674"/>
      <c r="AT32" s="678"/>
      <c r="AU32" s="202" t="s">
        <v>302</v>
      </c>
      <c r="AX32" s="620" t="s">
        <v>303</v>
      </c>
      <c r="AY32" s="621"/>
      <c r="AZ32" s="621"/>
      <c r="BA32" s="621"/>
      <c r="BB32" s="621"/>
      <c r="BC32" s="621"/>
      <c r="BD32" s="621"/>
      <c r="BE32" s="621"/>
      <c r="BF32" s="622"/>
      <c r="BG32" s="680">
        <v>99.1</v>
      </c>
      <c r="BH32" s="656"/>
      <c r="BI32" s="656"/>
      <c r="BJ32" s="656"/>
      <c r="BK32" s="656"/>
      <c r="BL32" s="656"/>
      <c r="BM32" s="629">
        <v>97.1</v>
      </c>
      <c r="BN32" s="656"/>
      <c r="BO32" s="656"/>
      <c r="BP32" s="656"/>
      <c r="BQ32" s="669"/>
      <c r="BR32" s="680">
        <v>99</v>
      </c>
      <c r="BS32" s="656"/>
      <c r="BT32" s="656"/>
      <c r="BU32" s="656"/>
      <c r="BV32" s="656"/>
      <c r="BW32" s="656"/>
      <c r="BX32" s="629">
        <v>97.4</v>
      </c>
      <c r="BY32" s="656"/>
      <c r="BZ32" s="656"/>
      <c r="CA32" s="656"/>
      <c r="CB32" s="669"/>
      <c r="CD32" s="665"/>
      <c r="CE32" s="666"/>
      <c r="CF32" s="620" t="s">
        <v>304</v>
      </c>
      <c r="CG32" s="621"/>
      <c r="CH32" s="621"/>
      <c r="CI32" s="621"/>
      <c r="CJ32" s="621"/>
      <c r="CK32" s="621"/>
      <c r="CL32" s="621"/>
      <c r="CM32" s="621"/>
      <c r="CN32" s="621"/>
      <c r="CO32" s="621"/>
      <c r="CP32" s="621"/>
      <c r="CQ32" s="622"/>
      <c r="CR32" s="623">
        <v>3136</v>
      </c>
      <c r="CS32" s="624"/>
      <c r="CT32" s="624"/>
      <c r="CU32" s="624"/>
      <c r="CV32" s="624"/>
      <c r="CW32" s="624"/>
      <c r="CX32" s="624"/>
      <c r="CY32" s="625"/>
      <c r="CZ32" s="628">
        <v>0</v>
      </c>
      <c r="DA32" s="653"/>
      <c r="DB32" s="653"/>
      <c r="DC32" s="658"/>
      <c r="DD32" s="632">
        <v>3136</v>
      </c>
      <c r="DE32" s="624"/>
      <c r="DF32" s="624"/>
      <c r="DG32" s="624"/>
      <c r="DH32" s="624"/>
      <c r="DI32" s="624"/>
      <c r="DJ32" s="624"/>
      <c r="DK32" s="625"/>
      <c r="DL32" s="632">
        <v>3136</v>
      </c>
      <c r="DM32" s="624"/>
      <c r="DN32" s="624"/>
      <c r="DO32" s="624"/>
      <c r="DP32" s="624"/>
      <c r="DQ32" s="624"/>
      <c r="DR32" s="624"/>
      <c r="DS32" s="624"/>
      <c r="DT32" s="624"/>
      <c r="DU32" s="624"/>
      <c r="DV32" s="625"/>
      <c r="DW32" s="628">
        <v>0</v>
      </c>
      <c r="DX32" s="653"/>
      <c r="DY32" s="653"/>
      <c r="DZ32" s="653"/>
      <c r="EA32" s="653"/>
      <c r="EB32" s="653"/>
      <c r="EC32" s="654"/>
    </row>
    <row r="33" spans="2:133" ht="11.25" customHeight="1" x14ac:dyDescent="0.15">
      <c r="B33" s="620" t="s">
        <v>305</v>
      </c>
      <c r="C33" s="621"/>
      <c r="D33" s="621"/>
      <c r="E33" s="621"/>
      <c r="F33" s="621"/>
      <c r="G33" s="621"/>
      <c r="H33" s="621"/>
      <c r="I33" s="621"/>
      <c r="J33" s="621"/>
      <c r="K33" s="621"/>
      <c r="L33" s="621"/>
      <c r="M33" s="621"/>
      <c r="N33" s="621"/>
      <c r="O33" s="621"/>
      <c r="P33" s="621"/>
      <c r="Q33" s="622"/>
      <c r="R33" s="623">
        <v>127872</v>
      </c>
      <c r="S33" s="624"/>
      <c r="T33" s="624"/>
      <c r="U33" s="624"/>
      <c r="V33" s="624"/>
      <c r="W33" s="624"/>
      <c r="X33" s="624"/>
      <c r="Y33" s="625"/>
      <c r="Z33" s="626">
        <v>0.3</v>
      </c>
      <c r="AA33" s="626"/>
      <c r="AB33" s="626"/>
      <c r="AC33" s="626"/>
      <c r="AD33" s="627">
        <v>41412</v>
      </c>
      <c r="AE33" s="627"/>
      <c r="AF33" s="627"/>
      <c r="AG33" s="627"/>
      <c r="AH33" s="627"/>
      <c r="AI33" s="627"/>
      <c r="AJ33" s="627"/>
      <c r="AK33" s="627"/>
      <c r="AL33" s="628">
        <v>0.2</v>
      </c>
      <c r="AM33" s="629"/>
      <c r="AN33" s="629"/>
      <c r="AO33" s="630"/>
      <c r="AP33" s="675"/>
      <c r="AQ33" s="676"/>
      <c r="AR33" s="676"/>
      <c r="AS33" s="676"/>
      <c r="AT33" s="679"/>
      <c r="AU33" s="207"/>
      <c r="AV33" s="207"/>
      <c r="AW33" s="207"/>
      <c r="AX33" s="644" t="s">
        <v>306</v>
      </c>
      <c r="AY33" s="645"/>
      <c r="AZ33" s="645"/>
      <c r="BA33" s="645"/>
      <c r="BB33" s="645"/>
      <c r="BC33" s="645"/>
      <c r="BD33" s="645"/>
      <c r="BE33" s="645"/>
      <c r="BF33" s="646"/>
      <c r="BG33" s="681">
        <v>99.4</v>
      </c>
      <c r="BH33" s="682"/>
      <c r="BI33" s="682"/>
      <c r="BJ33" s="682"/>
      <c r="BK33" s="682"/>
      <c r="BL33" s="682"/>
      <c r="BM33" s="683">
        <v>96.4</v>
      </c>
      <c r="BN33" s="682"/>
      <c r="BO33" s="682"/>
      <c r="BP33" s="682"/>
      <c r="BQ33" s="684"/>
      <c r="BR33" s="681">
        <v>99.4</v>
      </c>
      <c r="BS33" s="682"/>
      <c r="BT33" s="682"/>
      <c r="BU33" s="682"/>
      <c r="BV33" s="682"/>
      <c r="BW33" s="682"/>
      <c r="BX33" s="683">
        <v>96.7</v>
      </c>
      <c r="BY33" s="682"/>
      <c r="BZ33" s="682"/>
      <c r="CA33" s="682"/>
      <c r="CB33" s="684"/>
      <c r="CD33" s="620" t="s">
        <v>307</v>
      </c>
      <c r="CE33" s="621"/>
      <c r="CF33" s="621"/>
      <c r="CG33" s="621"/>
      <c r="CH33" s="621"/>
      <c r="CI33" s="621"/>
      <c r="CJ33" s="621"/>
      <c r="CK33" s="621"/>
      <c r="CL33" s="621"/>
      <c r="CM33" s="621"/>
      <c r="CN33" s="621"/>
      <c r="CO33" s="621"/>
      <c r="CP33" s="621"/>
      <c r="CQ33" s="622"/>
      <c r="CR33" s="623">
        <v>21133408</v>
      </c>
      <c r="CS33" s="656"/>
      <c r="CT33" s="656"/>
      <c r="CU33" s="656"/>
      <c r="CV33" s="656"/>
      <c r="CW33" s="656"/>
      <c r="CX33" s="656"/>
      <c r="CY33" s="657"/>
      <c r="CZ33" s="628">
        <v>43.1</v>
      </c>
      <c r="DA33" s="653"/>
      <c r="DB33" s="653"/>
      <c r="DC33" s="658"/>
      <c r="DD33" s="632">
        <v>15436999</v>
      </c>
      <c r="DE33" s="656"/>
      <c r="DF33" s="656"/>
      <c r="DG33" s="656"/>
      <c r="DH33" s="656"/>
      <c r="DI33" s="656"/>
      <c r="DJ33" s="656"/>
      <c r="DK33" s="657"/>
      <c r="DL33" s="632">
        <v>12312373</v>
      </c>
      <c r="DM33" s="656"/>
      <c r="DN33" s="656"/>
      <c r="DO33" s="656"/>
      <c r="DP33" s="656"/>
      <c r="DQ33" s="656"/>
      <c r="DR33" s="656"/>
      <c r="DS33" s="656"/>
      <c r="DT33" s="656"/>
      <c r="DU33" s="656"/>
      <c r="DV33" s="657"/>
      <c r="DW33" s="628">
        <v>48.3</v>
      </c>
      <c r="DX33" s="653"/>
      <c r="DY33" s="653"/>
      <c r="DZ33" s="653"/>
      <c r="EA33" s="653"/>
      <c r="EB33" s="653"/>
      <c r="EC33" s="654"/>
    </row>
    <row r="34" spans="2:133" ht="11.25" customHeight="1" x14ac:dyDescent="0.15">
      <c r="B34" s="620" t="s">
        <v>308</v>
      </c>
      <c r="C34" s="621"/>
      <c r="D34" s="621"/>
      <c r="E34" s="621"/>
      <c r="F34" s="621"/>
      <c r="G34" s="621"/>
      <c r="H34" s="621"/>
      <c r="I34" s="621"/>
      <c r="J34" s="621"/>
      <c r="K34" s="621"/>
      <c r="L34" s="621"/>
      <c r="M34" s="621"/>
      <c r="N34" s="621"/>
      <c r="O34" s="621"/>
      <c r="P34" s="621"/>
      <c r="Q34" s="622"/>
      <c r="R34" s="623">
        <v>210174</v>
      </c>
      <c r="S34" s="624"/>
      <c r="T34" s="624"/>
      <c r="U34" s="624"/>
      <c r="V34" s="624"/>
      <c r="W34" s="624"/>
      <c r="X34" s="624"/>
      <c r="Y34" s="625"/>
      <c r="Z34" s="626">
        <v>0.4</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309</v>
      </c>
      <c r="CE34" s="621"/>
      <c r="CF34" s="621"/>
      <c r="CG34" s="621"/>
      <c r="CH34" s="621"/>
      <c r="CI34" s="621"/>
      <c r="CJ34" s="621"/>
      <c r="CK34" s="621"/>
      <c r="CL34" s="621"/>
      <c r="CM34" s="621"/>
      <c r="CN34" s="621"/>
      <c r="CO34" s="621"/>
      <c r="CP34" s="621"/>
      <c r="CQ34" s="622"/>
      <c r="CR34" s="623">
        <v>7165978</v>
      </c>
      <c r="CS34" s="624"/>
      <c r="CT34" s="624"/>
      <c r="CU34" s="624"/>
      <c r="CV34" s="624"/>
      <c r="CW34" s="624"/>
      <c r="CX34" s="624"/>
      <c r="CY34" s="625"/>
      <c r="CZ34" s="628">
        <v>14.6</v>
      </c>
      <c r="DA34" s="653"/>
      <c r="DB34" s="653"/>
      <c r="DC34" s="658"/>
      <c r="DD34" s="632">
        <v>5543065</v>
      </c>
      <c r="DE34" s="624"/>
      <c r="DF34" s="624"/>
      <c r="DG34" s="624"/>
      <c r="DH34" s="624"/>
      <c r="DI34" s="624"/>
      <c r="DJ34" s="624"/>
      <c r="DK34" s="625"/>
      <c r="DL34" s="632">
        <v>4665794</v>
      </c>
      <c r="DM34" s="624"/>
      <c r="DN34" s="624"/>
      <c r="DO34" s="624"/>
      <c r="DP34" s="624"/>
      <c r="DQ34" s="624"/>
      <c r="DR34" s="624"/>
      <c r="DS34" s="624"/>
      <c r="DT34" s="624"/>
      <c r="DU34" s="624"/>
      <c r="DV34" s="625"/>
      <c r="DW34" s="628">
        <v>18.3</v>
      </c>
      <c r="DX34" s="653"/>
      <c r="DY34" s="653"/>
      <c r="DZ34" s="653"/>
      <c r="EA34" s="653"/>
      <c r="EB34" s="653"/>
      <c r="EC34" s="654"/>
    </row>
    <row r="35" spans="2:133" ht="11.25" customHeight="1" x14ac:dyDescent="0.15">
      <c r="B35" s="620" t="s">
        <v>310</v>
      </c>
      <c r="C35" s="621"/>
      <c r="D35" s="621"/>
      <c r="E35" s="621"/>
      <c r="F35" s="621"/>
      <c r="G35" s="621"/>
      <c r="H35" s="621"/>
      <c r="I35" s="621"/>
      <c r="J35" s="621"/>
      <c r="K35" s="621"/>
      <c r="L35" s="621"/>
      <c r="M35" s="621"/>
      <c r="N35" s="621"/>
      <c r="O35" s="621"/>
      <c r="P35" s="621"/>
      <c r="Q35" s="622"/>
      <c r="R35" s="623">
        <v>1701905</v>
      </c>
      <c r="S35" s="624"/>
      <c r="T35" s="624"/>
      <c r="U35" s="624"/>
      <c r="V35" s="624"/>
      <c r="W35" s="624"/>
      <c r="X35" s="624"/>
      <c r="Y35" s="625"/>
      <c r="Z35" s="626">
        <v>3.5</v>
      </c>
      <c r="AA35" s="626"/>
      <c r="AB35" s="626"/>
      <c r="AC35" s="626"/>
      <c r="AD35" s="627" t="s">
        <v>122</v>
      </c>
      <c r="AE35" s="627"/>
      <c r="AF35" s="627"/>
      <c r="AG35" s="627"/>
      <c r="AH35" s="627"/>
      <c r="AI35" s="627"/>
      <c r="AJ35" s="627"/>
      <c r="AK35" s="627"/>
      <c r="AL35" s="628" t="s">
        <v>122</v>
      </c>
      <c r="AM35" s="629"/>
      <c r="AN35" s="629"/>
      <c r="AO35" s="630"/>
      <c r="AP35" s="210"/>
      <c r="AQ35" s="605" t="s">
        <v>311</v>
      </c>
      <c r="AR35" s="606"/>
      <c r="AS35" s="606"/>
      <c r="AT35" s="606"/>
      <c r="AU35" s="606"/>
      <c r="AV35" s="606"/>
      <c r="AW35" s="606"/>
      <c r="AX35" s="606"/>
      <c r="AY35" s="606"/>
      <c r="AZ35" s="606"/>
      <c r="BA35" s="606"/>
      <c r="BB35" s="606"/>
      <c r="BC35" s="606"/>
      <c r="BD35" s="606"/>
      <c r="BE35" s="606"/>
      <c r="BF35" s="607"/>
      <c r="BG35" s="605" t="s">
        <v>312</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313</v>
      </c>
      <c r="CE35" s="621"/>
      <c r="CF35" s="621"/>
      <c r="CG35" s="621"/>
      <c r="CH35" s="621"/>
      <c r="CI35" s="621"/>
      <c r="CJ35" s="621"/>
      <c r="CK35" s="621"/>
      <c r="CL35" s="621"/>
      <c r="CM35" s="621"/>
      <c r="CN35" s="621"/>
      <c r="CO35" s="621"/>
      <c r="CP35" s="621"/>
      <c r="CQ35" s="622"/>
      <c r="CR35" s="623">
        <v>2262389</v>
      </c>
      <c r="CS35" s="656"/>
      <c r="CT35" s="656"/>
      <c r="CU35" s="656"/>
      <c r="CV35" s="656"/>
      <c r="CW35" s="656"/>
      <c r="CX35" s="656"/>
      <c r="CY35" s="657"/>
      <c r="CZ35" s="628">
        <v>4.5999999999999996</v>
      </c>
      <c r="DA35" s="653"/>
      <c r="DB35" s="653"/>
      <c r="DC35" s="658"/>
      <c r="DD35" s="632">
        <v>1795475</v>
      </c>
      <c r="DE35" s="656"/>
      <c r="DF35" s="656"/>
      <c r="DG35" s="656"/>
      <c r="DH35" s="656"/>
      <c r="DI35" s="656"/>
      <c r="DJ35" s="656"/>
      <c r="DK35" s="657"/>
      <c r="DL35" s="632">
        <v>1121528</v>
      </c>
      <c r="DM35" s="656"/>
      <c r="DN35" s="656"/>
      <c r="DO35" s="656"/>
      <c r="DP35" s="656"/>
      <c r="DQ35" s="656"/>
      <c r="DR35" s="656"/>
      <c r="DS35" s="656"/>
      <c r="DT35" s="656"/>
      <c r="DU35" s="656"/>
      <c r="DV35" s="657"/>
      <c r="DW35" s="628">
        <v>4.4000000000000004</v>
      </c>
      <c r="DX35" s="653"/>
      <c r="DY35" s="653"/>
      <c r="DZ35" s="653"/>
      <c r="EA35" s="653"/>
      <c r="EB35" s="653"/>
      <c r="EC35" s="654"/>
    </row>
    <row r="36" spans="2:133" ht="11.25" customHeight="1" x14ac:dyDescent="0.15">
      <c r="B36" s="620" t="s">
        <v>314</v>
      </c>
      <c r="C36" s="621"/>
      <c r="D36" s="621"/>
      <c r="E36" s="621"/>
      <c r="F36" s="621"/>
      <c r="G36" s="621"/>
      <c r="H36" s="621"/>
      <c r="I36" s="621"/>
      <c r="J36" s="621"/>
      <c r="K36" s="621"/>
      <c r="L36" s="621"/>
      <c r="M36" s="621"/>
      <c r="N36" s="621"/>
      <c r="O36" s="621"/>
      <c r="P36" s="621"/>
      <c r="Q36" s="622"/>
      <c r="R36" s="623">
        <v>414054</v>
      </c>
      <c r="S36" s="624"/>
      <c r="T36" s="624"/>
      <c r="U36" s="624"/>
      <c r="V36" s="624"/>
      <c r="W36" s="624"/>
      <c r="X36" s="624"/>
      <c r="Y36" s="625"/>
      <c r="Z36" s="626">
        <v>0.8</v>
      </c>
      <c r="AA36" s="626"/>
      <c r="AB36" s="626"/>
      <c r="AC36" s="626"/>
      <c r="AD36" s="627" t="s">
        <v>122</v>
      </c>
      <c r="AE36" s="627"/>
      <c r="AF36" s="627"/>
      <c r="AG36" s="627"/>
      <c r="AH36" s="627"/>
      <c r="AI36" s="627"/>
      <c r="AJ36" s="627"/>
      <c r="AK36" s="627"/>
      <c r="AL36" s="628" t="s">
        <v>122</v>
      </c>
      <c r="AM36" s="629"/>
      <c r="AN36" s="629"/>
      <c r="AO36" s="630"/>
      <c r="AP36" s="210"/>
      <c r="AQ36" s="689" t="s">
        <v>315</v>
      </c>
      <c r="AR36" s="690"/>
      <c r="AS36" s="690"/>
      <c r="AT36" s="690"/>
      <c r="AU36" s="690"/>
      <c r="AV36" s="690"/>
      <c r="AW36" s="690"/>
      <c r="AX36" s="690"/>
      <c r="AY36" s="691"/>
      <c r="AZ36" s="612">
        <v>6314371</v>
      </c>
      <c r="BA36" s="613"/>
      <c r="BB36" s="613"/>
      <c r="BC36" s="613"/>
      <c r="BD36" s="613"/>
      <c r="BE36" s="613"/>
      <c r="BF36" s="685"/>
      <c r="BG36" s="609" t="s">
        <v>316</v>
      </c>
      <c r="BH36" s="610"/>
      <c r="BI36" s="610"/>
      <c r="BJ36" s="610"/>
      <c r="BK36" s="610"/>
      <c r="BL36" s="610"/>
      <c r="BM36" s="610"/>
      <c r="BN36" s="610"/>
      <c r="BO36" s="610"/>
      <c r="BP36" s="610"/>
      <c r="BQ36" s="610"/>
      <c r="BR36" s="610"/>
      <c r="BS36" s="610"/>
      <c r="BT36" s="610"/>
      <c r="BU36" s="611"/>
      <c r="BV36" s="612">
        <v>12309</v>
      </c>
      <c r="BW36" s="613"/>
      <c r="BX36" s="613"/>
      <c r="BY36" s="613"/>
      <c r="BZ36" s="613"/>
      <c r="CA36" s="613"/>
      <c r="CB36" s="685"/>
      <c r="CD36" s="620" t="s">
        <v>317</v>
      </c>
      <c r="CE36" s="621"/>
      <c r="CF36" s="621"/>
      <c r="CG36" s="621"/>
      <c r="CH36" s="621"/>
      <c r="CI36" s="621"/>
      <c r="CJ36" s="621"/>
      <c r="CK36" s="621"/>
      <c r="CL36" s="621"/>
      <c r="CM36" s="621"/>
      <c r="CN36" s="621"/>
      <c r="CO36" s="621"/>
      <c r="CP36" s="621"/>
      <c r="CQ36" s="622"/>
      <c r="CR36" s="623">
        <v>5944121</v>
      </c>
      <c r="CS36" s="624"/>
      <c r="CT36" s="624"/>
      <c r="CU36" s="624"/>
      <c r="CV36" s="624"/>
      <c r="CW36" s="624"/>
      <c r="CX36" s="624"/>
      <c r="CY36" s="625"/>
      <c r="CZ36" s="628">
        <v>12.1</v>
      </c>
      <c r="DA36" s="653"/>
      <c r="DB36" s="653"/>
      <c r="DC36" s="658"/>
      <c r="DD36" s="632">
        <v>4626061</v>
      </c>
      <c r="DE36" s="624"/>
      <c r="DF36" s="624"/>
      <c r="DG36" s="624"/>
      <c r="DH36" s="624"/>
      <c r="DI36" s="624"/>
      <c r="DJ36" s="624"/>
      <c r="DK36" s="625"/>
      <c r="DL36" s="632">
        <v>3610646</v>
      </c>
      <c r="DM36" s="624"/>
      <c r="DN36" s="624"/>
      <c r="DO36" s="624"/>
      <c r="DP36" s="624"/>
      <c r="DQ36" s="624"/>
      <c r="DR36" s="624"/>
      <c r="DS36" s="624"/>
      <c r="DT36" s="624"/>
      <c r="DU36" s="624"/>
      <c r="DV36" s="625"/>
      <c r="DW36" s="628">
        <v>14.2</v>
      </c>
      <c r="DX36" s="653"/>
      <c r="DY36" s="653"/>
      <c r="DZ36" s="653"/>
      <c r="EA36" s="653"/>
      <c r="EB36" s="653"/>
      <c r="EC36" s="654"/>
    </row>
    <row r="37" spans="2:133" ht="11.25" customHeight="1" x14ac:dyDescent="0.15">
      <c r="B37" s="620" t="s">
        <v>318</v>
      </c>
      <c r="C37" s="621"/>
      <c r="D37" s="621"/>
      <c r="E37" s="621"/>
      <c r="F37" s="621"/>
      <c r="G37" s="621"/>
      <c r="H37" s="621"/>
      <c r="I37" s="621"/>
      <c r="J37" s="621"/>
      <c r="K37" s="621"/>
      <c r="L37" s="621"/>
      <c r="M37" s="621"/>
      <c r="N37" s="621"/>
      <c r="O37" s="621"/>
      <c r="P37" s="621"/>
      <c r="Q37" s="622"/>
      <c r="R37" s="623">
        <v>1644363</v>
      </c>
      <c r="S37" s="624"/>
      <c r="T37" s="624"/>
      <c r="U37" s="624"/>
      <c r="V37" s="624"/>
      <c r="W37" s="624"/>
      <c r="X37" s="624"/>
      <c r="Y37" s="625"/>
      <c r="Z37" s="626">
        <v>3.3</v>
      </c>
      <c r="AA37" s="626"/>
      <c r="AB37" s="626"/>
      <c r="AC37" s="626"/>
      <c r="AD37" s="627">
        <v>1007</v>
      </c>
      <c r="AE37" s="627"/>
      <c r="AF37" s="627"/>
      <c r="AG37" s="627"/>
      <c r="AH37" s="627"/>
      <c r="AI37" s="627"/>
      <c r="AJ37" s="627"/>
      <c r="AK37" s="627"/>
      <c r="AL37" s="628">
        <v>0</v>
      </c>
      <c r="AM37" s="629"/>
      <c r="AN37" s="629"/>
      <c r="AO37" s="630"/>
      <c r="AQ37" s="686" t="s">
        <v>319</v>
      </c>
      <c r="AR37" s="687"/>
      <c r="AS37" s="687"/>
      <c r="AT37" s="687"/>
      <c r="AU37" s="687"/>
      <c r="AV37" s="687"/>
      <c r="AW37" s="687"/>
      <c r="AX37" s="687"/>
      <c r="AY37" s="688"/>
      <c r="AZ37" s="623">
        <v>1516000</v>
      </c>
      <c r="BA37" s="624"/>
      <c r="BB37" s="624"/>
      <c r="BC37" s="624"/>
      <c r="BD37" s="656"/>
      <c r="BE37" s="656"/>
      <c r="BF37" s="669"/>
      <c r="BG37" s="620" t="s">
        <v>320</v>
      </c>
      <c r="BH37" s="621"/>
      <c r="BI37" s="621"/>
      <c r="BJ37" s="621"/>
      <c r="BK37" s="621"/>
      <c r="BL37" s="621"/>
      <c r="BM37" s="621"/>
      <c r="BN37" s="621"/>
      <c r="BO37" s="621"/>
      <c r="BP37" s="621"/>
      <c r="BQ37" s="621"/>
      <c r="BR37" s="621"/>
      <c r="BS37" s="621"/>
      <c r="BT37" s="621"/>
      <c r="BU37" s="622"/>
      <c r="BV37" s="623">
        <v>-148287</v>
      </c>
      <c r="BW37" s="624"/>
      <c r="BX37" s="624"/>
      <c r="BY37" s="624"/>
      <c r="BZ37" s="624"/>
      <c r="CA37" s="624"/>
      <c r="CB37" s="633"/>
      <c r="CD37" s="620" t="s">
        <v>321</v>
      </c>
      <c r="CE37" s="621"/>
      <c r="CF37" s="621"/>
      <c r="CG37" s="621"/>
      <c r="CH37" s="621"/>
      <c r="CI37" s="621"/>
      <c r="CJ37" s="621"/>
      <c r="CK37" s="621"/>
      <c r="CL37" s="621"/>
      <c r="CM37" s="621"/>
      <c r="CN37" s="621"/>
      <c r="CO37" s="621"/>
      <c r="CP37" s="621"/>
      <c r="CQ37" s="622"/>
      <c r="CR37" s="623">
        <v>1283484</v>
      </c>
      <c r="CS37" s="656"/>
      <c r="CT37" s="656"/>
      <c r="CU37" s="656"/>
      <c r="CV37" s="656"/>
      <c r="CW37" s="656"/>
      <c r="CX37" s="656"/>
      <c r="CY37" s="657"/>
      <c r="CZ37" s="628">
        <v>2.6</v>
      </c>
      <c r="DA37" s="653"/>
      <c r="DB37" s="653"/>
      <c r="DC37" s="658"/>
      <c r="DD37" s="632">
        <v>1283484</v>
      </c>
      <c r="DE37" s="656"/>
      <c r="DF37" s="656"/>
      <c r="DG37" s="656"/>
      <c r="DH37" s="656"/>
      <c r="DI37" s="656"/>
      <c r="DJ37" s="656"/>
      <c r="DK37" s="657"/>
      <c r="DL37" s="632">
        <v>1283484</v>
      </c>
      <c r="DM37" s="656"/>
      <c r="DN37" s="656"/>
      <c r="DO37" s="656"/>
      <c r="DP37" s="656"/>
      <c r="DQ37" s="656"/>
      <c r="DR37" s="656"/>
      <c r="DS37" s="656"/>
      <c r="DT37" s="656"/>
      <c r="DU37" s="656"/>
      <c r="DV37" s="657"/>
      <c r="DW37" s="628">
        <v>5</v>
      </c>
      <c r="DX37" s="653"/>
      <c r="DY37" s="653"/>
      <c r="DZ37" s="653"/>
      <c r="EA37" s="653"/>
      <c r="EB37" s="653"/>
      <c r="EC37" s="654"/>
    </row>
    <row r="38" spans="2:133" ht="11.25" customHeight="1" x14ac:dyDescent="0.15">
      <c r="B38" s="620" t="s">
        <v>322</v>
      </c>
      <c r="C38" s="621"/>
      <c r="D38" s="621"/>
      <c r="E38" s="621"/>
      <c r="F38" s="621"/>
      <c r="G38" s="621"/>
      <c r="H38" s="621"/>
      <c r="I38" s="621"/>
      <c r="J38" s="621"/>
      <c r="K38" s="621"/>
      <c r="L38" s="621"/>
      <c r="M38" s="621"/>
      <c r="N38" s="621"/>
      <c r="O38" s="621"/>
      <c r="P38" s="621"/>
      <c r="Q38" s="622"/>
      <c r="R38" s="623">
        <v>3196100</v>
      </c>
      <c r="S38" s="624"/>
      <c r="T38" s="624"/>
      <c r="U38" s="624"/>
      <c r="V38" s="624"/>
      <c r="W38" s="624"/>
      <c r="X38" s="624"/>
      <c r="Y38" s="625"/>
      <c r="Z38" s="626">
        <v>6.5</v>
      </c>
      <c r="AA38" s="626"/>
      <c r="AB38" s="626"/>
      <c r="AC38" s="626"/>
      <c r="AD38" s="627" t="s">
        <v>122</v>
      </c>
      <c r="AE38" s="627"/>
      <c r="AF38" s="627"/>
      <c r="AG38" s="627"/>
      <c r="AH38" s="627"/>
      <c r="AI38" s="627"/>
      <c r="AJ38" s="627"/>
      <c r="AK38" s="627"/>
      <c r="AL38" s="628" t="s">
        <v>122</v>
      </c>
      <c r="AM38" s="629"/>
      <c r="AN38" s="629"/>
      <c r="AO38" s="630"/>
      <c r="AQ38" s="686" t="s">
        <v>323</v>
      </c>
      <c r="AR38" s="687"/>
      <c r="AS38" s="687"/>
      <c r="AT38" s="687"/>
      <c r="AU38" s="687"/>
      <c r="AV38" s="687"/>
      <c r="AW38" s="687"/>
      <c r="AX38" s="687"/>
      <c r="AY38" s="688"/>
      <c r="AZ38" s="623">
        <v>750000</v>
      </c>
      <c r="BA38" s="624"/>
      <c r="BB38" s="624"/>
      <c r="BC38" s="624"/>
      <c r="BD38" s="656"/>
      <c r="BE38" s="656"/>
      <c r="BF38" s="669"/>
      <c r="BG38" s="620" t="s">
        <v>324</v>
      </c>
      <c r="BH38" s="621"/>
      <c r="BI38" s="621"/>
      <c r="BJ38" s="621"/>
      <c r="BK38" s="621"/>
      <c r="BL38" s="621"/>
      <c r="BM38" s="621"/>
      <c r="BN38" s="621"/>
      <c r="BO38" s="621"/>
      <c r="BP38" s="621"/>
      <c r="BQ38" s="621"/>
      <c r="BR38" s="621"/>
      <c r="BS38" s="621"/>
      <c r="BT38" s="621"/>
      <c r="BU38" s="622"/>
      <c r="BV38" s="623">
        <v>9430</v>
      </c>
      <c r="BW38" s="624"/>
      <c r="BX38" s="624"/>
      <c r="BY38" s="624"/>
      <c r="BZ38" s="624"/>
      <c r="CA38" s="624"/>
      <c r="CB38" s="633"/>
      <c r="CD38" s="620" t="s">
        <v>325</v>
      </c>
      <c r="CE38" s="621"/>
      <c r="CF38" s="621"/>
      <c r="CG38" s="621"/>
      <c r="CH38" s="621"/>
      <c r="CI38" s="621"/>
      <c r="CJ38" s="621"/>
      <c r="CK38" s="621"/>
      <c r="CL38" s="621"/>
      <c r="CM38" s="621"/>
      <c r="CN38" s="621"/>
      <c r="CO38" s="621"/>
      <c r="CP38" s="621"/>
      <c r="CQ38" s="622"/>
      <c r="CR38" s="623">
        <v>3865371</v>
      </c>
      <c r="CS38" s="624"/>
      <c r="CT38" s="624"/>
      <c r="CU38" s="624"/>
      <c r="CV38" s="624"/>
      <c r="CW38" s="624"/>
      <c r="CX38" s="624"/>
      <c r="CY38" s="625"/>
      <c r="CZ38" s="628">
        <v>7.9</v>
      </c>
      <c r="DA38" s="653"/>
      <c r="DB38" s="653"/>
      <c r="DC38" s="658"/>
      <c r="DD38" s="632">
        <v>3110715</v>
      </c>
      <c r="DE38" s="624"/>
      <c r="DF38" s="624"/>
      <c r="DG38" s="624"/>
      <c r="DH38" s="624"/>
      <c r="DI38" s="624"/>
      <c r="DJ38" s="624"/>
      <c r="DK38" s="625"/>
      <c r="DL38" s="632">
        <v>2914405</v>
      </c>
      <c r="DM38" s="624"/>
      <c r="DN38" s="624"/>
      <c r="DO38" s="624"/>
      <c r="DP38" s="624"/>
      <c r="DQ38" s="624"/>
      <c r="DR38" s="624"/>
      <c r="DS38" s="624"/>
      <c r="DT38" s="624"/>
      <c r="DU38" s="624"/>
      <c r="DV38" s="625"/>
      <c r="DW38" s="628">
        <v>11.4</v>
      </c>
      <c r="DX38" s="653"/>
      <c r="DY38" s="653"/>
      <c r="DZ38" s="653"/>
      <c r="EA38" s="653"/>
      <c r="EB38" s="653"/>
      <c r="EC38" s="654"/>
    </row>
    <row r="39" spans="2:133" ht="11.25" customHeight="1" x14ac:dyDescent="0.15">
      <c r="B39" s="620" t="s">
        <v>326</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6" t="s">
        <v>327</v>
      </c>
      <c r="AR39" s="687"/>
      <c r="AS39" s="687"/>
      <c r="AT39" s="687"/>
      <c r="AU39" s="687"/>
      <c r="AV39" s="687"/>
      <c r="AW39" s="687"/>
      <c r="AX39" s="687"/>
      <c r="AY39" s="688"/>
      <c r="AZ39" s="623">
        <v>183000</v>
      </c>
      <c r="BA39" s="624"/>
      <c r="BB39" s="624"/>
      <c r="BC39" s="624"/>
      <c r="BD39" s="656"/>
      <c r="BE39" s="656"/>
      <c r="BF39" s="669"/>
      <c r="BG39" s="620" t="s">
        <v>328</v>
      </c>
      <c r="BH39" s="621"/>
      <c r="BI39" s="621"/>
      <c r="BJ39" s="621"/>
      <c r="BK39" s="621"/>
      <c r="BL39" s="621"/>
      <c r="BM39" s="621"/>
      <c r="BN39" s="621"/>
      <c r="BO39" s="621"/>
      <c r="BP39" s="621"/>
      <c r="BQ39" s="621"/>
      <c r="BR39" s="621"/>
      <c r="BS39" s="621"/>
      <c r="BT39" s="621"/>
      <c r="BU39" s="622"/>
      <c r="BV39" s="623">
        <v>13566</v>
      </c>
      <c r="BW39" s="624"/>
      <c r="BX39" s="624"/>
      <c r="BY39" s="624"/>
      <c r="BZ39" s="624"/>
      <c r="CA39" s="624"/>
      <c r="CB39" s="633"/>
      <c r="CD39" s="620" t="s">
        <v>329</v>
      </c>
      <c r="CE39" s="621"/>
      <c r="CF39" s="621"/>
      <c r="CG39" s="621"/>
      <c r="CH39" s="621"/>
      <c r="CI39" s="621"/>
      <c r="CJ39" s="621"/>
      <c r="CK39" s="621"/>
      <c r="CL39" s="621"/>
      <c r="CM39" s="621"/>
      <c r="CN39" s="621"/>
      <c r="CO39" s="621"/>
      <c r="CP39" s="621"/>
      <c r="CQ39" s="622"/>
      <c r="CR39" s="623">
        <v>472329</v>
      </c>
      <c r="CS39" s="656"/>
      <c r="CT39" s="656"/>
      <c r="CU39" s="656"/>
      <c r="CV39" s="656"/>
      <c r="CW39" s="656"/>
      <c r="CX39" s="656"/>
      <c r="CY39" s="657"/>
      <c r="CZ39" s="628">
        <v>1</v>
      </c>
      <c r="DA39" s="653"/>
      <c r="DB39" s="653"/>
      <c r="DC39" s="658"/>
      <c r="DD39" s="632">
        <v>361683</v>
      </c>
      <c r="DE39" s="656"/>
      <c r="DF39" s="656"/>
      <c r="DG39" s="656"/>
      <c r="DH39" s="656"/>
      <c r="DI39" s="656"/>
      <c r="DJ39" s="656"/>
      <c r="DK39" s="657"/>
      <c r="DL39" s="632" t="s">
        <v>122</v>
      </c>
      <c r="DM39" s="656"/>
      <c r="DN39" s="656"/>
      <c r="DO39" s="656"/>
      <c r="DP39" s="656"/>
      <c r="DQ39" s="656"/>
      <c r="DR39" s="656"/>
      <c r="DS39" s="656"/>
      <c r="DT39" s="656"/>
      <c r="DU39" s="656"/>
      <c r="DV39" s="657"/>
      <c r="DW39" s="628" t="s">
        <v>122</v>
      </c>
      <c r="DX39" s="653"/>
      <c r="DY39" s="653"/>
      <c r="DZ39" s="653"/>
      <c r="EA39" s="653"/>
      <c r="EB39" s="653"/>
      <c r="EC39" s="654"/>
    </row>
    <row r="40" spans="2:133" ht="11.25" customHeight="1" x14ac:dyDescent="0.15">
      <c r="B40" s="620" t="s">
        <v>330</v>
      </c>
      <c r="C40" s="621"/>
      <c r="D40" s="621"/>
      <c r="E40" s="621"/>
      <c r="F40" s="621"/>
      <c r="G40" s="621"/>
      <c r="H40" s="621"/>
      <c r="I40" s="621"/>
      <c r="J40" s="621"/>
      <c r="K40" s="621"/>
      <c r="L40" s="621"/>
      <c r="M40" s="621"/>
      <c r="N40" s="621"/>
      <c r="O40" s="621"/>
      <c r="P40" s="621"/>
      <c r="Q40" s="622"/>
      <c r="R40" s="623">
        <v>66300</v>
      </c>
      <c r="S40" s="624"/>
      <c r="T40" s="624"/>
      <c r="U40" s="624"/>
      <c r="V40" s="624"/>
      <c r="W40" s="624"/>
      <c r="X40" s="624"/>
      <c r="Y40" s="625"/>
      <c r="Z40" s="626">
        <v>0.1</v>
      </c>
      <c r="AA40" s="626"/>
      <c r="AB40" s="626"/>
      <c r="AC40" s="626"/>
      <c r="AD40" s="627" t="s">
        <v>122</v>
      </c>
      <c r="AE40" s="627"/>
      <c r="AF40" s="627"/>
      <c r="AG40" s="627"/>
      <c r="AH40" s="627"/>
      <c r="AI40" s="627"/>
      <c r="AJ40" s="627"/>
      <c r="AK40" s="627"/>
      <c r="AL40" s="628" t="s">
        <v>122</v>
      </c>
      <c r="AM40" s="629"/>
      <c r="AN40" s="629"/>
      <c r="AO40" s="630"/>
      <c r="AQ40" s="686" t="s">
        <v>331</v>
      </c>
      <c r="AR40" s="687"/>
      <c r="AS40" s="687"/>
      <c r="AT40" s="687"/>
      <c r="AU40" s="687"/>
      <c r="AV40" s="687"/>
      <c r="AW40" s="687"/>
      <c r="AX40" s="687"/>
      <c r="AY40" s="688"/>
      <c r="AZ40" s="623">
        <v>33700</v>
      </c>
      <c r="BA40" s="624"/>
      <c r="BB40" s="624"/>
      <c r="BC40" s="624"/>
      <c r="BD40" s="656"/>
      <c r="BE40" s="656"/>
      <c r="BF40" s="669"/>
      <c r="BG40" s="673" t="s">
        <v>332</v>
      </c>
      <c r="BH40" s="674"/>
      <c r="BI40" s="674"/>
      <c r="BJ40" s="674"/>
      <c r="BK40" s="674"/>
      <c r="BL40" s="211"/>
      <c r="BM40" s="621" t="s">
        <v>333</v>
      </c>
      <c r="BN40" s="621"/>
      <c r="BO40" s="621"/>
      <c r="BP40" s="621"/>
      <c r="BQ40" s="621"/>
      <c r="BR40" s="621"/>
      <c r="BS40" s="621"/>
      <c r="BT40" s="621"/>
      <c r="BU40" s="622"/>
      <c r="BV40" s="623">
        <v>99</v>
      </c>
      <c r="BW40" s="624"/>
      <c r="BX40" s="624"/>
      <c r="BY40" s="624"/>
      <c r="BZ40" s="624"/>
      <c r="CA40" s="624"/>
      <c r="CB40" s="633"/>
      <c r="CD40" s="620" t="s">
        <v>334</v>
      </c>
      <c r="CE40" s="621"/>
      <c r="CF40" s="621"/>
      <c r="CG40" s="621"/>
      <c r="CH40" s="621"/>
      <c r="CI40" s="621"/>
      <c r="CJ40" s="621"/>
      <c r="CK40" s="621"/>
      <c r="CL40" s="621"/>
      <c r="CM40" s="621"/>
      <c r="CN40" s="621"/>
      <c r="CO40" s="621"/>
      <c r="CP40" s="621"/>
      <c r="CQ40" s="622"/>
      <c r="CR40" s="623">
        <v>1423220</v>
      </c>
      <c r="CS40" s="624"/>
      <c r="CT40" s="624"/>
      <c r="CU40" s="624"/>
      <c r="CV40" s="624"/>
      <c r="CW40" s="624"/>
      <c r="CX40" s="624"/>
      <c r="CY40" s="625"/>
      <c r="CZ40" s="628">
        <v>2.9</v>
      </c>
      <c r="DA40" s="653"/>
      <c r="DB40" s="653"/>
      <c r="DC40" s="658"/>
      <c r="DD40" s="632" t="s">
        <v>122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3"/>
      <c r="DY40" s="653"/>
      <c r="DZ40" s="653"/>
      <c r="EA40" s="653"/>
      <c r="EB40" s="653"/>
      <c r="EC40" s="654"/>
    </row>
    <row r="41" spans="2:133" ht="11.25" customHeight="1" x14ac:dyDescent="0.15">
      <c r="B41" s="644" t="s">
        <v>335</v>
      </c>
      <c r="C41" s="645"/>
      <c r="D41" s="645"/>
      <c r="E41" s="645"/>
      <c r="F41" s="645"/>
      <c r="G41" s="645"/>
      <c r="H41" s="645"/>
      <c r="I41" s="645"/>
      <c r="J41" s="645"/>
      <c r="K41" s="645"/>
      <c r="L41" s="645"/>
      <c r="M41" s="645"/>
      <c r="N41" s="645"/>
      <c r="O41" s="645"/>
      <c r="P41" s="645"/>
      <c r="Q41" s="646"/>
      <c r="R41" s="695">
        <v>49256521</v>
      </c>
      <c r="S41" s="696"/>
      <c r="T41" s="696"/>
      <c r="U41" s="696"/>
      <c r="V41" s="696"/>
      <c r="W41" s="696"/>
      <c r="X41" s="696"/>
      <c r="Y41" s="700"/>
      <c r="Z41" s="701">
        <v>100</v>
      </c>
      <c r="AA41" s="701"/>
      <c r="AB41" s="701"/>
      <c r="AC41" s="701"/>
      <c r="AD41" s="702">
        <v>25441264</v>
      </c>
      <c r="AE41" s="702"/>
      <c r="AF41" s="702"/>
      <c r="AG41" s="702"/>
      <c r="AH41" s="702"/>
      <c r="AI41" s="702"/>
      <c r="AJ41" s="702"/>
      <c r="AK41" s="702"/>
      <c r="AL41" s="703">
        <v>100</v>
      </c>
      <c r="AM41" s="683"/>
      <c r="AN41" s="683"/>
      <c r="AO41" s="704"/>
      <c r="AQ41" s="686" t="s">
        <v>336</v>
      </c>
      <c r="AR41" s="687"/>
      <c r="AS41" s="687"/>
      <c r="AT41" s="687"/>
      <c r="AU41" s="687"/>
      <c r="AV41" s="687"/>
      <c r="AW41" s="687"/>
      <c r="AX41" s="687"/>
      <c r="AY41" s="688"/>
      <c r="AZ41" s="623">
        <v>804590</v>
      </c>
      <c r="BA41" s="624"/>
      <c r="BB41" s="624"/>
      <c r="BC41" s="624"/>
      <c r="BD41" s="656"/>
      <c r="BE41" s="656"/>
      <c r="BF41" s="669"/>
      <c r="BG41" s="673"/>
      <c r="BH41" s="674"/>
      <c r="BI41" s="674"/>
      <c r="BJ41" s="674"/>
      <c r="BK41" s="674"/>
      <c r="BL41" s="211"/>
      <c r="BM41" s="621" t="s">
        <v>337</v>
      </c>
      <c r="BN41" s="621"/>
      <c r="BO41" s="621"/>
      <c r="BP41" s="621"/>
      <c r="BQ41" s="621"/>
      <c r="BR41" s="621"/>
      <c r="BS41" s="621"/>
      <c r="BT41" s="621"/>
      <c r="BU41" s="622"/>
      <c r="BV41" s="623" t="s">
        <v>122</v>
      </c>
      <c r="BW41" s="624"/>
      <c r="BX41" s="624"/>
      <c r="BY41" s="624"/>
      <c r="BZ41" s="624"/>
      <c r="CA41" s="624"/>
      <c r="CB41" s="633"/>
      <c r="CD41" s="620" t="s">
        <v>338</v>
      </c>
      <c r="CE41" s="621"/>
      <c r="CF41" s="621"/>
      <c r="CG41" s="621"/>
      <c r="CH41" s="621"/>
      <c r="CI41" s="621"/>
      <c r="CJ41" s="621"/>
      <c r="CK41" s="621"/>
      <c r="CL41" s="621"/>
      <c r="CM41" s="621"/>
      <c r="CN41" s="621"/>
      <c r="CO41" s="621"/>
      <c r="CP41" s="621"/>
      <c r="CQ41" s="622"/>
      <c r="CR41" s="623" t="s">
        <v>122</v>
      </c>
      <c r="CS41" s="656"/>
      <c r="CT41" s="656"/>
      <c r="CU41" s="656"/>
      <c r="CV41" s="656"/>
      <c r="CW41" s="656"/>
      <c r="CX41" s="656"/>
      <c r="CY41" s="657"/>
      <c r="CZ41" s="628" t="s">
        <v>122</v>
      </c>
      <c r="DA41" s="653"/>
      <c r="DB41" s="653"/>
      <c r="DC41" s="658"/>
      <c r="DD41" s="632" t="s">
        <v>122</v>
      </c>
      <c r="DE41" s="656"/>
      <c r="DF41" s="656"/>
      <c r="DG41" s="656"/>
      <c r="DH41" s="656"/>
      <c r="DI41" s="656"/>
      <c r="DJ41" s="656"/>
      <c r="DK41" s="657"/>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15">
      <c r="AQ42" s="692" t="s">
        <v>339</v>
      </c>
      <c r="AR42" s="693"/>
      <c r="AS42" s="693"/>
      <c r="AT42" s="693"/>
      <c r="AU42" s="693"/>
      <c r="AV42" s="693"/>
      <c r="AW42" s="693"/>
      <c r="AX42" s="693"/>
      <c r="AY42" s="694"/>
      <c r="AZ42" s="695">
        <v>3027081</v>
      </c>
      <c r="BA42" s="696"/>
      <c r="BB42" s="696"/>
      <c r="BC42" s="696"/>
      <c r="BD42" s="682"/>
      <c r="BE42" s="682"/>
      <c r="BF42" s="684"/>
      <c r="BG42" s="675"/>
      <c r="BH42" s="676"/>
      <c r="BI42" s="676"/>
      <c r="BJ42" s="676"/>
      <c r="BK42" s="676"/>
      <c r="BL42" s="212"/>
      <c r="BM42" s="645" t="s">
        <v>340</v>
      </c>
      <c r="BN42" s="645"/>
      <c r="BO42" s="645"/>
      <c r="BP42" s="645"/>
      <c r="BQ42" s="645"/>
      <c r="BR42" s="645"/>
      <c r="BS42" s="645"/>
      <c r="BT42" s="645"/>
      <c r="BU42" s="646"/>
      <c r="BV42" s="695">
        <v>439</v>
      </c>
      <c r="BW42" s="696"/>
      <c r="BX42" s="696"/>
      <c r="BY42" s="696"/>
      <c r="BZ42" s="696"/>
      <c r="CA42" s="696"/>
      <c r="CB42" s="705"/>
      <c r="CD42" s="620" t="s">
        <v>341</v>
      </c>
      <c r="CE42" s="621"/>
      <c r="CF42" s="621"/>
      <c r="CG42" s="621"/>
      <c r="CH42" s="621"/>
      <c r="CI42" s="621"/>
      <c r="CJ42" s="621"/>
      <c r="CK42" s="621"/>
      <c r="CL42" s="621"/>
      <c r="CM42" s="621"/>
      <c r="CN42" s="621"/>
      <c r="CO42" s="621"/>
      <c r="CP42" s="621"/>
      <c r="CQ42" s="622"/>
      <c r="CR42" s="623">
        <v>4524361</v>
      </c>
      <c r="CS42" s="656"/>
      <c r="CT42" s="656"/>
      <c r="CU42" s="656"/>
      <c r="CV42" s="656"/>
      <c r="CW42" s="656"/>
      <c r="CX42" s="656"/>
      <c r="CY42" s="657"/>
      <c r="CZ42" s="628">
        <v>9.1999999999999993</v>
      </c>
      <c r="DA42" s="653"/>
      <c r="DB42" s="653"/>
      <c r="DC42" s="658"/>
      <c r="DD42" s="632">
        <v>276356</v>
      </c>
      <c r="DE42" s="656"/>
      <c r="DF42" s="656"/>
      <c r="DG42" s="656"/>
      <c r="DH42" s="656"/>
      <c r="DI42" s="656"/>
      <c r="DJ42" s="656"/>
      <c r="DK42" s="657"/>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15">
      <c r="B43" s="202" t="s">
        <v>342</v>
      </c>
      <c r="CD43" s="620" t="s">
        <v>343</v>
      </c>
      <c r="CE43" s="621"/>
      <c r="CF43" s="621"/>
      <c r="CG43" s="621"/>
      <c r="CH43" s="621"/>
      <c r="CI43" s="621"/>
      <c r="CJ43" s="621"/>
      <c r="CK43" s="621"/>
      <c r="CL43" s="621"/>
      <c r="CM43" s="621"/>
      <c r="CN43" s="621"/>
      <c r="CO43" s="621"/>
      <c r="CP43" s="621"/>
      <c r="CQ43" s="622"/>
      <c r="CR43" s="623">
        <v>61876</v>
      </c>
      <c r="CS43" s="656"/>
      <c r="CT43" s="656"/>
      <c r="CU43" s="656"/>
      <c r="CV43" s="656"/>
      <c r="CW43" s="656"/>
      <c r="CX43" s="656"/>
      <c r="CY43" s="657"/>
      <c r="CZ43" s="628">
        <v>0.1</v>
      </c>
      <c r="DA43" s="653"/>
      <c r="DB43" s="653"/>
      <c r="DC43" s="658"/>
      <c r="DD43" s="632">
        <v>31010</v>
      </c>
      <c r="DE43" s="656"/>
      <c r="DF43" s="656"/>
      <c r="DG43" s="656"/>
      <c r="DH43" s="656"/>
      <c r="DI43" s="656"/>
      <c r="DJ43" s="656"/>
      <c r="DK43" s="657"/>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15">
      <c r="B44" s="709" t="s">
        <v>344</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292</v>
      </c>
      <c r="CE44" s="662"/>
      <c r="CF44" s="620" t="s">
        <v>345</v>
      </c>
      <c r="CG44" s="621"/>
      <c r="CH44" s="621"/>
      <c r="CI44" s="621"/>
      <c r="CJ44" s="621"/>
      <c r="CK44" s="621"/>
      <c r="CL44" s="621"/>
      <c r="CM44" s="621"/>
      <c r="CN44" s="621"/>
      <c r="CO44" s="621"/>
      <c r="CP44" s="621"/>
      <c r="CQ44" s="622"/>
      <c r="CR44" s="623">
        <v>4524361</v>
      </c>
      <c r="CS44" s="624"/>
      <c r="CT44" s="624"/>
      <c r="CU44" s="624"/>
      <c r="CV44" s="624"/>
      <c r="CW44" s="624"/>
      <c r="CX44" s="624"/>
      <c r="CY44" s="625"/>
      <c r="CZ44" s="628">
        <v>9.1999999999999993</v>
      </c>
      <c r="DA44" s="629"/>
      <c r="DB44" s="629"/>
      <c r="DC44" s="635"/>
      <c r="DD44" s="632">
        <v>276356</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15">
      <c r="B45" s="709" t="s">
        <v>346</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347</v>
      </c>
      <c r="CG45" s="621"/>
      <c r="CH45" s="621"/>
      <c r="CI45" s="621"/>
      <c r="CJ45" s="621"/>
      <c r="CK45" s="621"/>
      <c r="CL45" s="621"/>
      <c r="CM45" s="621"/>
      <c r="CN45" s="621"/>
      <c r="CO45" s="621"/>
      <c r="CP45" s="621"/>
      <c r="CQ45" s="622"/>
      <c r="CR45" s="623">
        <v>1790594</v>
      </c>
      <c r="CS45" s="656"/>
      <c r="CT45" s="656"/>
      <c r="CU45" s="656"/>
      <c r="CV45" s="656"/>
      <c r="CW45" s="656"/>
      <c r="CX45" s="656"/>
      <c r="CY45" s="657"/>
      <c r="CZ45" s="628">
        <v>3.7</v>
      </c>
      <c r="DA45" s="653"/>
      <c r="DB45" s="653"/>
      <c r="DC45" s="658"/>
      <c r="DD45" s="632">
        <v>53043</v>
      </c>
      <c r="DE45" s="656"/>
      <c r="DF45" s="656"/>
      <c r="DG45" s="656"/>
      <c r="DH45" s="656"/>
      <c r="DI45" s="656"/>
      <c r="DJ45" s="656"/>
      <c r="DK45" s="657"/>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15">
      <c r="B46" s="213"/>
      <c r="CD46" s="663"/>
      <c r="CE46" s="664"/>
      <c r="CF46" s="620" t="s">
        <v>348</v>
      </c>
      <c r="CG46" s="621"/>
      <c r="CH46" s="621"/>
      <c r="CI46" s="621"/>
      <c r="CJ46" s="621"/>
      <c r="CK46" s="621"/>
      <c r="CL46" s="621"/>
      <c r="CM46" s="621"/>
      <c r="CN46" s="621"/>
      <c r="CO46" s="621"/>
      <c r="CP46" s="621"/>
      <c r="CQ46" s="622"/>
      <c r="CR46" s="623">
        <v>2722397</v>
      </c>
      <c r="CS46" s="624"/>
      <c r="CT46" s="624"/>
      <c r="CU46" s="624"/>
      <c r="CV46" s="624"/>
      <c r="CW46" s="624"/>
      <c r="CX46" s="624"/>
      <c r="CY46" s="625"/>
      <c r="CZ46" s="628">
        <v>5.6</v>
      </c>
      <c r="DA46" s="629"/>
      <c r="DB46" s="629"/>
      <c r="DC46" s="635"/>
      <c r="DD46" s="632">
        <v>222773</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15">
      <c r="B47" s="213"/>
      <c r="CD47" s="663"/>
      <c r="CE47" s="664"/>
      <c r="CF47" s="620" t="s">
        <v>349</v>
      </c>
      <c r="CG47" s="621"/>
      <c r="CH47" s="621"/>
      <c r="CI47" s="621"/>
      <c r="CJ47" s="621"/>
      <c r="CK47" s="621"/>
      <c r="CL47" s="621"/>
      <c r="CM47" s="621"/>
      <c r="CN47" s="621"/>
      <c r="CO47" s="621"/>
      <c r="CP47" s="621"/>
      <c r="CQ47" s="622"/>
      <c r="CR47" s="623" t="s">
        <v>122</v>
      </c>
      <c r="CS47" s="656"/>
      <c r="CT47" s="656"/>
      <c r="CU47" s="656"/>
      <c r="CV47" s="656"/>
      <c r="CW47" s="656"/>
      <c r="CX47" s="656"/>
      <c r="CY47" s="657"/>
      <c r="CZ47" s="628" t="s">
        <v>122</v>
      </c>
      <c r="DA47" s="653"/>
      <c r="DB47" s="653"/>
      <c r="DC47" s="658"/>
      <c r="DD47" s="632" t="s">
        <v>122</v>
      </c>
      <c r="DE47" s="656"/>
      <c r="DF47" s="656"/>
      <c r="DG47" s="656"/>
      <c r="DH47" s="656"/>
      <c r="DI47" s="656"/>
      <c r="DJ47" s="656"/>
      <c r="DK47" s="657"/>
      <c r="DL47" s="706"/>
      <c r="DM47" s="707"/>
      <c r="DN47" s="707"/>
      <c r="DO47" s="707"/>
      <c r="DP47" s="707"/>
      <c r="DQ47" s="707"/>
      <c r="DR47" s="707"/>
      <c r="DS47" s="707"/>
      <c r="DT47" s="707"/>
      <c r="DU47" s="707"/>
      <c r="DV47" s="708"/>
      <c r="DW47" s="697"/>
      <c r="DX47" s="698"/>
      <c r="DY47" s="698"/>
      <c r="DZ47" s="698"/>
      <c r="EA47" s="698"/>
      <c r="EB47" s="698"/>
      <c r="EC47" s="699"/>
    </row>
    <row r="48" spans="2:133" x14ac:dyDescent="0.15">
      <c r="B48" s="213"/>
      <c r="CD48" s="665"/>
      <c r="CE48" s="666"/>
      <c r="CF48" s="620" t="s">
        <v>350</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15">
      <c r="B49" s="213"/>
      <c r="CD49" s="644" t="s">
        <v>351</v>
      </c>
      <c r="CE49" s="645"/>
      <c r="CF49" s="645"/>
      <c r="CG49" s="645"/>
      <c r="CH49" s="645"/>
      <c r="CI49" s="645"/>
      <c r="CJ49" s="645"/>
      <c r="CK49" s="645"/>
      <c r="CL49" s="645"/>
      <c r="CM49" s="645"/>
      <c r="CN49" s="645"/>
      <c r="CO49" s="645"/>
      <c r="CP49" s="645"/>
      <c r="CQ49" s="646"/>
      <c r="CR49" s="695">
        <v>48993967</v>
      </c>
      <c r="CS49" s="682"/>
      <c r="CT49" s="682"/>
      <c r="CU49" s="682"/>
      <c r="CV49" s="682"/>
      <c r="CW49" s="682"/>
      <c r="CX49" s="682"/>
      <c r="CY49" s="711"/>
      <c r="CZ49" s="703">
        <v>100</v>
      </c>
      <c r="DA49" s="712"/>
      <c r="DB49" s="712"/>
      <c r="DC49" s="713"/>
      <c r="DD49" s="714">
        <v>30265534</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n4AO3y4rZ0uYXDTvcthC+w631ZsA39idXkmJWFi9H8xOZX22wiK7yZdANPYIMCQ7iwVuy0R7LVoBjxWoOJF4Uw==" saltValue="AbmSQ1EvMeDEDu9ec9XLYA=="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721" t="s">
        <v>352</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22" t="s">
        <v>353</v>
      </c>
      <c r="DK2" s="723"/>
      <c r="DL2" s="723"/>
      <c r="DM2" s="723"/>
      <c r="DN2" s="723"/>
      <c r="DO2" s="724"/>
      <c r="DP2" s="216"/>
      <c r="DQ2" s="722" t="s">
        <v>354</v>
      </c>
      <c r="DR2" s="723"/>
      <c r="DS2" s="723"/>
      <c r="DT2" s="723"/>
      <c r="DU2" s="723"/>
      <c r="DV2" s="723"/>
      <c r="DW2" s="723"/>
      <c r="DX2" s="723"/>
      <c r="DY2" s="723"/>
      <c r="DZ2" s="724"/>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725" t="s">
        <v>355</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20"/>
      <c r="BA4" s="220"/>
      <c r="BB4" s="220"/>
      <c r="BC4" s="220"/>
      <c r="BD4" s="220"/>
      <c r="BE4" s="221"/>
      <c r="BF4" s="221"/>
      <c r="BG4" s="221"/>
      <c r="BH4" s="221"/>
      <c r="BI4" s="221"/>
      <c r="BJ4" s="221"/>
      <c r="BK4" s="221"/>
      <c r="BL4" s="221"/>
      <c r="BM4" s="221"/>
      <c r="BN4" s="221"/>
      <c r="BO4" s="221"/>
      <c r="BP4" s="221"/>
      <c r="BQ4" s="726" t="s">
        <v>356</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22"/>
    </row>
    <row r="5" spans="1:131" s="223" customFormat="1" ht="26.25" customHeight="1" x14ac:dyDescent="0.15">
      <c r="A5" s="727" t="s">
        <v>357</v>
      </c>
      <c r="B5" s="728"/>
      <c r="C5" s="728"/>
      <c r="D5" s="728"/>
      <c r="E5" s="728"/>
      <c r="F5" s="728"/>
      <c r="G5" s="728"/>
      <c r="H5" s="728"/>
      <c r="I5" s="728"/>
      <c r="J5" s="728"/>
      <c r="K5" s="728"/>
      <c r="L5" s="728"/>
      <c r="M5" s="728"/>
      <c r="N5" s="728"/>
      <c r="O5" s="728"/>
      <c r="P5" s="729"/>
      <c r="Q5" s="733" t="s">
        <v>358</v>
      </c>
      <c r="R5" s="734"/>
      <c r="S5" s="734"/>
      <c r="T5" s="734"/>
      <c r="U5" s="735"/>
      <c r="V5" s="733" t="s">
        <v>359</v>
      </c>
      <c r="W5" s="734"/>
      <c r="X5" s="734"/>
      <c r="Y5" s="734"/>
      <c r="Z5" s="735"/>
      <c r="AA5" s="733" t="s">
        <v>360</v>
      </c>
      <c r="AB5" s="734"/>
      <c r="AC5" s="734"/>
      <c r="AD5" s="734"/>
      <c r="AE5" s="734"/>
      <c r="AF5" s="739" t="s">
        <v>361</v>
      </c>
      <c r="AG5" s="734"/>
      <c r="AH5" s="734"/>
      <c r="AI5" s="734"/>
      <c r="AJ5" s="740"/>
      <c r="AK5" s="734" t="s">
        <v>362</v>
      </c>
      <c r="AL5" s="734"/>
      <c r="AM5" s="734"/>
      <c r="AN5" s="734"/>
      <c r="AO5" s="735"/>
      <c r="AP5" s="733" t="s">
        <v>363</v>
      </c>
      <c r="AQ5" s="734"/>
      <c r="AR5" s="734"/>
      <c r="AS5" s="734"/>
      <c r="AT5" s="735"/>
      <c r="AU5" s="733" t="s">
        <v>364</v>
      </c>
      <c r="AV5" s="734"/>
      <c r="AW5" s="734"/>
      <c r="AX5" s="734"/>
      <c r="AY5" s="740"/>
      <c r="AZ5" s="220"/>
      <c r="BA5" s="220"/>
      <c r="BB5" s="220"/>
      <c r="BC5" s="220"/>
      <c r="BD5" s="220"/>
      <c r="BE5" s="221"/>
      <c r="BF5" s="221"/>
      <c r="BG5" s="221"/>
      <c r="BH5" s="221"/>
      <c r="BI5" s="221"/>
      <c r="BJ5" s="221"/>
      <c r="BK5" s="221"/>
      <c r="BL5" s="221"/>
      <c r="BM5" s="221"/>
      <c r="BN5" s="221"/>
      <c r="BO5" s="221"/>
      <c r="BP5" s="221"/>
      <c r="BQ5" s="727" t="s">
        <v>365</v>
      </c>
      <c r="BR5" s="728"/>
      <c r="BS5" s="728"/>
      <c r="BT5" s="728"/>
      <c r="BU5" s="728"/>
      <c r="BV5" s="728"/>
      <c r="BW5" s="728"/>
      <c r="BX5" s="728"/>
      <c r="BY5" s="728"/>
      <c r="BZ5" s="728"/>
      <c r="CA5" s="728"/>
      <c r="CB5" s="728"/>
      <c r="CC5" s="728"/>
      <c r="CD5" s="728"/>
      <c r="CE5" s="728"/>
      <c r="CF5" s="728"/>
      <c r="CG5" s="729"/>
      <c r="CH5" s="733" t="s">
        <v>366</v>
      </c>
      <c r="CI5" s="734"/>
      <c r="CJ5" s="734"/>
      <c r="CK5" s="734"/>
      <c r="CL5" s="735"/>
      <c r="CM5" s="733" t="s">
        <v>367</v>
      </c>
      <c r="CN5" s="734"/>
      <c r="CO5" s="734"/>
      <c r="CP5" s="734"/>
      <c r="CQ5" s="735"/>
      <c r="CR5" s="733" t="s">
        <v>368</v>
      </c>
      <c r="CS5" s="734"/>
      <c r="CT5" s="734"/>
      <c r="CU5" s="734"/>
      <c r="CV5" s="735"/>
      <c r="CW5" s="733" t="s">
        <v>369</v>
      </c>
      <c r="CX5" s="734"/>
      <c r="CY5" s="734"/>
      <c r="CZ5" s="734"/>
      <c r="DA5" s="735"/>
      <c r="DB5" s="733" t="s">
        <v>370</v>
      </c>
      <c r="DC5" s="734"/>
      <c r="DD5" s="734"/>
      <c r="DE5" s="734"/>
      <c r="DF5" s="735"/>
      <c r="DG5" s="763" t="s">
        <v>371</v>
      </c>
      <c r="DH5" s="764"/>
      <c r="DI5" s="764"/>
      <c r="DJ5" s="764"/>
      <c r="DK5" s="765"/>
      <c r="DL5" s="763" t="s">
        <v>372</v>
      </c>
      <c r="DM5" s="764"/>
      <c r="DN5" s="764"/>
      <c r="DO5" s="764"/>
      <c r="DP5" s="765"/>
      <c r="DQ5" s="733" t="s">
        <v>373</v>
      </c>
      <c r="DR5" s="734"/>
      <c r="DS5" s="734"/>
      <c r="DT5" s="734"/>
      <c r="DU5" s="735"/>
      <c r="DV5" s="733" t="s">
        <v>364</v>
      </c>
      <c r="DW5" s="734"/>
      <c r="DX5" s="734"/>
      <c r="DY5" s="734"/>
      <c r="DZ5" s="740"/>
      <c r="EA5" s="222"/>
    </row>
    <row r="6" spans="1:131" s="223" customFormat="1" ht="26.25" customHeight="1" thickBot="1" x14ac:dyDescent="0.2">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20"/>
      <c r="BA6" s="220"/>
      <c r="BB6" s="220"/>
      <c r="BC6" s="220"/>
      <c r="BD6" s="220"/>
      <c r="BE6" s="221"/>
      <c r="BF6" s="221"/>
      <c r="BG6" s="221"/>
      <c r="BH6" s="221"/>
      <c r="BI6" s="221"/>
      <c r="BJ6" s="221"/>
      <c r="BK6" s="221"/>
      <c r="BL6" s="221"/>
      <c r="BM6" s="221"/>
      <c r="BN6" s="221"/>
      <c r="BO6" s="221"/>
      <c r="BP6" s="221"/>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22"/>
    </row>
    <row r="7" spans="1:131" s="223" customFormat="1" ht="26.25" customHeight="1" thickTop="1" x14ac:dyDescent="0.15">
      <c r="A7" s="224">
        <v>1</v>
      </c>
      <c r="B7" s="749" t="s">
        <v>374</v>
      </c>
      <c r="C7" s="750"/>
      <c r="D7" s="750"/>
      <c r="E7" s="750"/>
      <c r="F7" s="750"/>
      <c r="G7" s="750"/>
      <c r="H7" s="750"/>
      <c r="I7" s="750"/>
      <c r="J7" s="750"/>
      <c r="K7" s="750"/>
      <c r="L7" s="750"/>
      <c r="M7" s="750"/>
      <c r="N7" s="750"/>
      <c r="O7" s="750"/>
      <c r="P7" s="751"/>
      <c r="Q7" s="752">
        <v>49146</v>
      </c>
      <c r="R7" s="753"/>
      <c r="S7" s="753"/>
      <c r="T7" s="753"/>
      <c r="U7" s="753"/>
      <c r="V7" s="753">
        <v>48884</v>
      </c>
      <c r="W7" s="753"/>
      <c r="X7" s="753"/>
      <c r="Y7" s="753"/>
      <c r="Z7" s="753"/>
      <c r="AA7" s="753">
        <v>262</v>
      </c>
      <c r="AB7" s="753"/>
      <c r="AC7" s="753"/>
      <c r="AD7" s="753"/>
      <c r="AE7" s="754"/>
      <c r="AF7" s="755">
        <v>262</v>
      </c>
      <c r="AG7" s="756"/>
      <c r="AH7" s="756"/>
      <c r="AI7" s="756"/>
      <c r="AJ7" s="757"/>
      <c r="AK7" s="758">
        <v>1702</v>
      </c>
      <c r="AL7" s="759"/>
      <c r="AM7" s="759"/>
      <c r="AN7" s="759"/>
      <c r="AO7" s="759"/>
      <c r="AP7" s="759">
        <v>58058</v>
      </c>
      <c r="AQ7" s="759"/>
      <c r="AR7" s="759"/>
      <c r="AS7" s="759"/>
      <c r="AT7" s="759"/>
      <c r="AU7" s="760"/>
      <c r="AV7" s="760"/>
      <c r="AW7" s="760"/>
      <c r="AX7" s="760"/>
      <c r="AY7" s="761"/>
      <c r="AZ7" s="220"/>
      <c r="BA7" s="220"/>
      <c r="BB7" s="220"/>
      <c r="BC7" s="220"/>
      <c r="BD7" s="220"/>
      <c r="BE7" s="221"/>
      <c r="BF7" s="221"/>
      <c r="BG7" s="221"/>
      <c r="BH7" s="221"/>
      <c r="BI7" s="221"/>
      <c r="BJ7" s="221"/>
      <c r="BK7" s="221"/>
      <c r="BL7" s="221"/>
      <c r="BM7" s="221"/>
      <c r="BN7" s="221"/>
      <c r="BO7" s="221"/>
      <c r="BP7" s="221"/>
      <c r="BQ7" s="224">
        <v>1</v>
      </c>
      <c r="BR7" s="225"/>
      <c r="BS7" s="746" t="s">
        <v>555</v>
      </c>
      <c r="BT7" s="747"/>
      <c r="BU7" s="747"/>
      <c r="BV7" s="747"/>
      <c r="BW7" s="747"/>
      <c r="BX7" s="747"/>
      <c r="BY7" s="747"/>
      <c r="BZ7" s="747"/>
      <c r="CA7" s="747"/>
      <c r="CB7" s="747"/>
      <c r="CC7" s="747"/>
      <c r="CD7" s="747"/>
      <c r="CE7" s="747"/>
      <c r="CF7" s="747"/>
      <c r="CG7" s="762"/>
      <c r="CH7" s="743">
        <v>-5</v>
      </c>
      <c r="CI7" s="744"/>
      <c r="CJ7" s="744"/>
      <c r="CK7" s="744"/>
      <c r="CL7" s="745"/>
      <c r="CM7" s="743">
        <v>6</v>
      </c>
      <c r="CN7" s="744"/>
      <c r="CO7" s="744"/>
      <c r="CP7" s="744"/>
      <c r="CQ7" s="745"/>
      <c r="CR7" s="743">
        <v>3</v>
      </c>
      <c r="CS7" s="744"/>
      <c r="CT7" s="744"/>
      <c r="CU7" s="744"/>
      <c r="CV7" s="745"/>
      <c r="CW7" s="743" t="s">
        <v>554</v>
      </c>
      <c r="CX7" s="744"/>
      <c r="CY7" s="744"/>
      <c r="CZ7" s="744"/>
      <c r="DA7" s="745"/>
      <c r="DB7" s="743" t="s">
        <v>554</v>
      </c>
      <c r="DC7" s="744"/>
      <c r="DD7" s="744"/>
      <c r="DE7" s="744"/>
      <c r="DF7" s="745"/>
      <c r="DG7" s="743" t="s">
        <v>554</v>
      </c>
      <c r="DH7" s="744"/>
      <c r="DI7" s="744"/>
      <c r="DJ7" s="744"/>
      <c r="DK7" s="745"/>
      <c r="DL7" s="743">
        <v>252</v>
      </c>
      <c r="DM7" s="744"/>
      <c r="DN7" s="744"/>
      <c r="DO7" s="744"/>
      <c r="DP7" s="745"/>
      <c r="DQ7" s="743">
        <v>227</v>
      </c>
      <c r="DR7" s="744"/>
      <c r="DS7" s="744"/>
      <c r="DT7" s="744"/>
      <c r="DU7" s="745"/>
      <c r="DV7" s="746"/>
      <c r="DW7" s="747"/>
      <c r="DX7" s="747"/>
      <c r="DY7" s="747"/>
      <c r="DZ7" s="748"/>
      <c r="EA7" s="222"/>
    </row>
    <row r="8" spans="1:131" s="223" customFormat="1" ht="26.25" customHeight="1" x14ac:dyDescent="0.15">
      <c r="A8" s="226">
        <v>2</v>
      </c>
      <c r="B8" s="780" t="s">
        <v>375</v>
      </c>
      <c r="C8" s="781"/>
      <c r="D8" s="781"/>
      <c r="E8" s="781"/>
      <c r="F8" s="781"/>
      <c r="G8" s="781"/>
      <c r="H8" s="781"/>
      <c r="I8" s="781"/>
      <c r="J8" s="781"/>
      <c r="K8" s="781"/>
      <c r="L8" s="781"/>
      <c r="M8" s="781"/>
      <c r="N8" s="781"/>
      <c r="O8" s="781"/>
      <c r="P8" s="782"/>
      <c r="Q8" s="783">
        <v>605</v>
      </c>
      <c r="R8" s="784"/>
      <c r="S8" s="784"/>
      <c r="T8" s="784"/>
      <c r="U8" s="784"/>
      <c r="V8" s="784">
        <v>604</v>
      </c>
      <c r="W8" s="784"/>
      <c r="X8" s="784"/>
      <c r="Y8" s="784"/>
      <c r="Z8" s="784"/>
      <c r="AA8" s="784">
        <v>1</v>
      </c>
      <c r="AB8" s="784"/>
      <c r="AC8" s="784"/>
      <c r="AD8" s="784"/>
      <c r="AE8" s="785"/>
      <c r="AF8" s="786">
        <v>1</v>
      </c>
      <c r="AG8" s="787"/>
      <c r="AH8" s="787"/>
      <c r="AI8" s="787"/>
      <c r="AJ8" s="788"/>
      <c r="AK8" s="769">
        <v>495</v>
      </c>
      <c r="AL8" s="770"/>
      <c r="AM8" s="770"/>
      <c r="AN8" s="770"/>
      <c r="AO8" s="770"/>
      <c r="AP8" s="770">
        <v>100</v>
      </c>
      <c r="AQ8" s="770"/>
      <c r="AR8" s="770"/>
      <c r="AS8" s="770"/>
      <c r="AT8" s="770"/>
      <c r="AU8" s="771"/>
      <c r="AV8" s="771"/>
      <c r="AW8" s="771"/>
      <c r="AX8" s="771"/>
      <c r="AY8" s="772"/>
      <c r="AZ8" s="220"/>
      <c r="BA8" s="220"/>
      <c r="BB8" s="220"/>
      <c r="BC8" s="220"/>
      <c r="BD8" s="220"/>
      <c r="BE8" s="221"/>
      <c r="BF8" s="221"/>
      <c r="BG8" s="221"/>
      <c r="BH8" s="221"/>
      <c r="BI8" s="221"/>
      <c r="BJ8" s="221"/>
      <c r="BK8" s="221"/>
      <c r="BL8" s="221"/>
      <c r="BM8" s="221"/>
      <c r="BN8" s="221"/>
      <c r="BO8" s="221"/>
      <c r="BP8" s="221"/>
      <c r="BQ8" s="226">
        <v>2</v>
      </c>
      <c r="BR8" s="227"/>
      <c r="BS8" s="773" t="s">
        <v>556</v>
      </c>
      <c r="BT8" s="774"/>
      <c r="BU8" s="774"/>
      <c r="BV8" s="774"/>
      <c r="BW8" s="774"/>
      <c r="BX8" s="774"/>
      <c r="BY8" s="774"/>
      <c r="BZ8" s="774"/>
      <c r="CA8" s="774"/>
      <c r="CB8" s="774"/>
      <c r="CC8" s="774"/>
      <c r="CD8" s="774"/>
      <c r="CE8" s="774"/>
      <c r="CF8" s="774"/>
      <c r="CG8" s="775"/>
      <c r="CH8" s="776">
        <v>0</v>
      </c>
      <c r="CI8" s="777"/>
      <c r="CJ8" s="777"/>
      <c r="CK8" s="777"/>
      <c r="CL8" s="778"/>
      <c r="CM8" s="776">
        <v>49</v>
      </c>
      <c r="CN8" s="777"/>
      <c r="CO8" s="777"/>
      <c r="CP8" s="777"/>
      <c r="CQ8" s="778"/>
      <c r="CR8" s="776">
        <v>1</v>
      </c>
      <c r="CS8" s="777"/>
      <c r="CT8" s="777"/>
      <c r="CU8" s="777"/>
      <c r="CV8" s="778"/>
      <c r="CW8" s="776" t="s">
        <v>554</v>
      </c>
      <c r="CX8" s="777"/>
      <c r="CY8" s="777"/>
      <c r="CZ8" s="777"/>
      <c r="DA8" s="778"/>
      <c r="DB8" s="776" t="s">
        <v>554</v>
      </c>
      <c r="DC8" s="777"/>
      <c r="DD8" s="777"/>
      <c r="DE8" s="777"/>
      <c r="DF8" s="778"/>
      <c r="DG8" s="776" t="s">
        <v>554</v>
      </c>
      <c r="DH8" s="777"/>
      <c r="DI8" s="777"/>
      <c r="DJ8" s="777"/>
      <c r="DK8" s="778"/>
      <c r="DL8" s="776" t="s">
        <v>554</v>
      </c>
      <c r="DM8" s="777"/>
      <c r="DN8" s="777"/>
      <c r="DO8" s="777"/>
      <c r="DP8" s="778"/>
      <c r="DQ8" s="776" t="s">
        <v>554</v>
      </c>
      <c r="DR8" s="777"/>
      <c r="DS8" s="777"/>
      <c r="DT8" s="777"/>
      <c r="DU8" s="778"/>
      <c r="DV8" s="773"/>
      <c r="DW8" s="774"/>
      <c r="DX8" s="774"/>
      <c r="DY8" s="774"/>
      <c r="DZ8" s="779"/>
      <c r="EA8" s="222"/>
    </row>
    <row r="9" spans="1:131" s="223" customFormat="1" ht="26.25" customHeight="1" x14ac:dyDescent="0.15">
      <c r="A9" s="226">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20"/>
      <c r="BA9" s="220"/>
      <c r="BB9" s="220"/>
      <c r="BC9" s="220"/>
      <c r="BD9" s="220"/>
      <c r="BE9" s="221"/>
      <c r="BF9" s="221"/>
      <c r="BG9" s="221"/>
      <c r="BH9" s="221"/>
      <c r="BI9" s="221"/>
      <c r="BJ9" s="221"/>
      <c r="BK9" s="221"/>
      <c r="BL9" s="221"/>
      <c r="BM9" s="221"/>
      <c r="BN9" s="221"/>
      <c r="BO9" s="221"/>
      <c r="BP9" s="221"/>
      <c r="BQ9" s="226">
        <v>3</v>
      </c>
      <c r="BR9" s="227"/>
      <c r="BS9" s="773" t="s">
        <v>557</v>
      </c>
      <c r="BT9" s="774"/>
      <c r="BU9" s="774"/>
      <c r="BV9" s="774"/>
      <c r="BW9" s="774"/>
      <c r="BX9" s="774"/>
      <c r="BY9" s="774"/>
      <c r="BZ9" s="774"/>
      <c r="CA9" s="774"/>
      <c r="CB9" s="774"/>
      <c r="CC9" s="774"/>
      <c r="CD9" s="774"/>
      <c r="CE9" s="774"/>
      <c r="CF9" s="774"/>
      <c r="CG9" s="775"/>
      <c r="CH9" s="776">
        <v>2</v>
      </c>
      <c r="CI9" s="777"/>
      <c r="CJ9" s="777"/>
      <c r="CK9" s="777"/>
      <c r="CL9" s="778"/>
      <c r="CM9" s="776">
        <v>52</v>
      </c>
      <c r="CN9" s="777"/>
      <c r="CO9" s="777"/>
      <c r="CP9" s="777"/>
      <c r="CQ9" s="778"/>
      <c r="CR9" s="776">
        <v>10</v>
      </c>
      <c r="CS9" s="777"/>
      <c r="CT9" s="777"/>
      <c r="CU9" s="777"/>
      <c r="CV9" s="778"/>
      <c r="CW9" s="776" t="s">
        <v>554</v>
      </c>
      <c r="CX9" s="777"/>
      <c r="CY9" s="777"/>
      <c r="CZ9" s="777"/>
      <c r="DA9" s="778"/>
      <c r="DB9" s="776" t="s">
        <v>554</v>
      </c>
      <c r="DC9" s="777"/>
      <c r="DD9" s="777"/>
      <c r="DE9" s="777"/>
      <c r="DF9" s="778"/>
      <c r="DG9" s="776" t="s">
        <v>554</v>
      </c>
      <c r="DH9" s="777"/>
      <c r="DI9" s="777"/>
      <c r="DJ9" s="777"/>
      <c r="DK9" s="778"/>
      <c r="DL9" s="776" t="s">
        <v>554</v>
      </c>
      <c r="DM9" s="777"/>
      <c r="DN9" s="777"/>
      <c r="DO9" s="777"/>
      <c r="DP9" s="778"/>
      <c r="DQ9" s="776" t="s">
        <v>554</v>
      </c>
      <c r="DR9" s="777"/>
      <c r="DS9" s="777"/>
      <c r="DT9" s="777"/>
      <c r="DU9" s="778"/>
      <c r="DV9" s="773"/>
      <c r="DW9" s="774"/>
      <c r="DX9" s="774"/>
      <c r="DY9" s="774"/>
      <c r="DZ9" s="779"/>
      <c r="EA9" s="222"/>
    </row>
    <row r="10" spans="1:131" s="223" customFormat="1" ht="26.25" customHeight="1" x14ac:dyDescent="0.15">
      <c r="A10" s="226">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20"/>
      <c r="BA10" s="220"/>
      <c r="BB10" s="220"/>
      <c r="BC10" s="220"/>
      <c r="BD10" s="220"/>
      <c r="BE10" s="221"/>
      <c r="BF10" s="221"/>
      <c r="BG10" s="221"/>
      <c r="BH10" s="221"/>
      <c r="BI10" s="221"/>
      <c r="BJ10" s="221"/>
      <c r="BK10" s="221"/>
      <c r="BL10" s="221"/>
      <c r="BM10" s="221"/>
      <c r="BN10" s="221"/>
      <c r="BO10" s="221"/>
      <c r="BP10" s="221"/>
      <c r="BQ10" s="226">
        <v>4</v>
      </c>
      <c r="BR10" s="227"/>
      <c r="BS10" s="773" t="s">
        <v>558</v>
      </c>
      <c r="BT10" s="774"/>
      <c r="BU10" s="774"/>
      <c r="BV10" s="774"/>
      <c r="BW10" s="774"/>
      <c r="BX10" s="774"/>
      <c r="BY10" s="774"/>
      <c r="BZ10" s="774"/>
      <c r="CA10" s="774"/>
      <c r="CB10" s="774"/>
      <c r="CC10" s="774"/>
      <c r="CD10" s="774"/>
      <c r="CE10" s="774"/>
      <c r="CF10" s="774"/>
      <c r="CG10" s="775"/>
      <c r="CH10" s="776">
        <v>-2</v>
      </c>
      <c r="CI10" s="777"/>
      <c r="CJ10" s="777"/>
      <c r="CK10" s="777"/>
      <c r="CL10" s="778"/>
      <c r="CM10" s="776">
        <v>82</v>
      </c>
      <c r="CN10" s="777"/>
      <c r="CO10" s="777"/>
      <c r="CP10" s="777"/>
      <c r="CQ10" s="778"/>
      <c r="CR10" s="776">
        <v>4</v>
      </c>
      <c r="CS10" s="777"/>
      <c r="CT10" s="777"/>
      <c r="CU10" s="777"/>
      <c r="CV10" s="778"/>
      <c r="CW10" s="776">
        <v>5</v>
      </c>
      <c r="CX10" s="777"/>
      <c r="CY10" s="777"/>
      <c r="CZ10" s="777"/>
      <c r="DA10" s="778"/>
      <c r="DB10" s="776" t="s">
        <v>554</v>
      </c>
      <c r="DC10" s="777"/>
      <c r="DD10" s="777"/>
      <c r="DE10" s="777"/>
      <c r="DF10" s="778"/>
      <c r="DG10" s="776" t="s">
        <v>554</v>
      </c>
      <c r="DH10" s="777"/>
      <c r="DI10" s="777"/>
      <c r="DJ10" s="777"/>
      <c r="DK10" s="778"/>
      <c r="DL10" s="776" t="s">
        <v>554</v>
      </c>
      <c r="DM10" s="777"/>
      <c r="DN10" s="777"/>
      <c r="DO10" s="777"/>
      <c r="DP10" s="778"/>
      <c r="DQ10" s="776" t="s">
        <v>554</v>
      </c>
      <c r="DR10" s="777"/>
      <c r="DS10" s="777"/>
      <c r="DT10" s="777"/>
      <c r="DU10" s="778"/>
      <c r="DV10" s="773"/>
      <c r="DW10" s="774"/>
      <c r="DX10" s="774"/>
      <c r="DY10" s="774"/>
      <c r="DZ10" s="779"/>
      <c r="EA10" s="222"/>
    </row>
    <row r="11" spans="1:131" s="223" customFormat="1" ht="26.25" customHeight="1" x14ac:dyDescent="0.15">
      <c r="A11" s="226">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20"/>
      <c r="BA11" s="220"/>
      <c r="BB11" s="220"/>
      <c r="BC11" s="220"/>
      <c r="BD11" s="220"/>
      <c r="BE11" s="221"/>
      <c r="BF11" s="221"/>
      <c r="BG11" s="221"/>
      <c r="BH11" s="221"/>
      <c r="BI11" s="221"/>
      <c r="BJ11" s="221"/>
      <c r="BK11" s="221"/>
      <c r="BL11" s="221"/>
      <c r="BM11" s="221"/>
      <c r="BN11" s="221"/>
      <c r="BO11" s="221"/>
      <c r="BP11" s="221"/>
      <c r="BQ11" s="226">
        <v>5</v>
      </c>
      <c r="BR11" s="227"/>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22"/>
    </row>
    <row r="12" spans="1:131" s="223" customFormat="1" ht="26.25" customHeight="1" x14ac:dyDescent="0.15">
      <c r="A12" s="226">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20"/>
      <c r="BA12" s="220"/>
      <c r="BB12" s="220"/>
      <c r="BC12" s="220"/>
      <c r="BD12" s="220"/>
      <c r="BE12" s="221"/>
      <c r="BF12" s="221"/>
      <c r="BG12" s="221"/>
      <c r="BH12" s="221"/>
      <c r="BI12" s="221"/>
      <c r="BJ12" s="221"/>
      <c r="BK12" s="221"/>
      <c r="BL12" s="221"/>
      <c r="BM12" s="221"/>
      <c r="BN12" s="221"/>
      <c r="BO12" s="221"/>
      <c r="BP12" s="221"/>
      <c r="BQ12" s="226">
        <v>6</v>
      </c>
      <c r="BR12" s="227"/>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22"/>
    </row>
    <row r="13" spans="1:131" s="223" customFormat="1" ht="26.25" customHeight="1" x14ac:dyDescent="0.15">
      <c r="A13" s="226">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20"/>
      <c r="BA13" s="220"/>
      <c r="BB13" s="220"/>
      <c r="BC13" s="220"/>
      <c r="BD13" s="220"/>
      <c r="BE13" s="221"/>
      <c r="BF13" s="221"/>
      <c r="BG13" s="221"/>
      <c r="BH13" s="221"/>
      <c r="BI13" s="221"/>
      <c r="BJ13" s="221"/>
      <c r="BK13" s="221"/>
      <c r="BL13" s="221"/>
      <c r="BM13" s="221"/>
      <c r="BN13" s="221"/>
      <c r="BO13" s="221"/>
      <c r="BP13" s="221"/>
      <c r="BQ13" s="226">
        <v>7</v>
      </c>
      <c r="BR13" s="227"/>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22"/>
    </row>
    <row r="14" spans="1:131" s="223" customFormat="1" ht="26.25" customHeight="1" x14ac:dyDescent="0.15">
      <c r="A14" s="226">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20"/>
      <c r="BA14" s="220"/>
      <c r="BB14" s="220"/>
      <c r="BC14" s="220"/>
      <c r="BD14" s="220"/>
      <c r="BE14" s="221"/>
      <c r="BF14" s="221"/>
      <c r="BG14" s="221"/>
      <c r="BH14" s="221"/>
      <c r="BI14" s="221"/>
      <c r="BJ14" s="221"/>
      <c r="BK14" s="221"/>
      <c r="BL14" s="221"/>
      <c r="BM14" s="221"/>
      <c r="BN14" s="221"/>
      <c r="BO14" s="221"/>
      <c r="BP14" s="221"/>
      <c r="BQ14" s="226">
        <v>8</v>
      </c>
      <c r="BR14" s="227"/>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22"/>
    </row>
    <row r="15" spans="1:131" s="223" customFormat="1" ht="26.25" customHeight="1" x14ac:dyDescent="0.15">
      <c r="A15" s="226">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20"/>
      <c r="BA15" s="220"/>
      <c r="BB15" s="220"/>
      <c r="BC15" s="220"/>
      <c r="BD15" s="220"/>
      <c r="BE15" s="221"/>
      <c r="BF15" s="221"/>
      <c r="BG15" s="221"/>
      <c r="BH15" s="221"/>
      <c r="BI15" s="221"/>
      <c r="BJ15" s="221"/>
      <c r="BK15" s="221"/>
      <c r="BL15" s="221"/>
      <c r="BM15" s="221"/>
      <c r="BN15" s="221"/>
      <c r="BO15" s="221"/>
      <c r="BP15" s="221"/>
      <c r="BQ15" s="226">
        <v>9</v>
      </c>
      <c r="BR15" s="227"/>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22"/>
    </row>
    <row r="16" spans="1:131" s="223" customFormat="1" ht="26.25" customHeight="1" x14ac:dyDescent="0.15">
      <c r="A16" s="226">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20"/>
      <c r="BA16" s="220"/>
      <c r="BB16" s="220"/>
      <c r="BC16" s="220"/>
      <c r="BD16" s="220"/>
      <c r="BE16" s="221"/>
      <c r="BF16" s="221"/>
      <c r="BG16" s="221"/>
      <c r="BH16" s="221"/>
      <c r="BI16" s="221"/>
      <c r="BJ16" s="221"/>
      <c r="BK16" s="221"/>
      <c r="BL16" s="221"/>
      <c r="BM16" s="221"/>
      <c r="BN16" s="221"/>
      <c r="BO16" s="221"/>
      <c r="BP16" s="221"/>
      <c r="BQ16" s="226">
        <v>10</v>
      </c>
      <c r="BR16" s="227"/>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22"/>
    </row>
    <row r="17" spans="1:131" s="223" customFormat="1" ht="26.25" customHeight="1" x14ac:dyDescent="0.15">
      <c r="A17" s="226">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20"/>
      <c r="BA17" s="220"/>
      <c r="BB17" s="220"/>
      <c r="BC17" s="220"/>
      <c r="BD17" s="220"/>
      <c r="BE17" s="221"/>
      <c r="BF17" s="221"/>
      <c r="BG17" s="221"/>
      <c r="BH17" s="221"/>
      <c r="BI17" s="221"/>
      <c r="BJ17" s="221"/>
      <c r="BK17" s="221"/>
      <c r="BL17" s="221"/>
      <c r="BM17" s="221"/>
      <c r="BN17" s="221"/>
      <c r="BO17" s="221"/>
      <c r="BP17" s="221"/>
      <c r="BQ17" s="226">
        <v>11</v>
      </c>
      <c r="BR17" s="227"/>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22"/>
    </row>
    <row r="18" spans="1:131" s="223" customFormat="1" ht="26.25" customHeight="1" x14ac:dyDescent="0.15">
      <c r="A18" s="226">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20"/>
      <c r="BA18" s="220"/>
      <c r="BB18" s="220"/>
      <c r="BC18" s="220"/>
      <c r="BD18" s="220"/>
      <c r="BE18" s="221"/>
      <c r="BF18" s="221"/>
      <c r="BG18" s="221"/>
      <c r="BH18" s="221"/>
      <c r="BI18" s="221"/>
      <c r="BJ18" s="221"/>
      <c r="BK18" s="221"/>
      <c r="BL18" s="221"/>
      <c r="BM18" s="221"/>
      <c r="BN18" s="221"/>
      <c r="BO18" s="221"/>
      <c r="BP18" s="221"/>
      <c r="BQ18" s="226">
        <v>12</v>
      </c>
      <c r="BR18" s="227"/>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22"/>
    </row>
    <row r="19" spans="1:131" s="223" customFormat="1" ht="26.25" customHeight="1" x14ac:dyDescent="0.15">
      <c r="A19" s="226">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20"/>
      <c r="BA19" s="220"/>
      <c r="BB19" s="220"/>
      <c r="BC19" s="220"/>
      <c r="BD19" s="220"/>
      <c r="BE19" s="221"/>
      <c r="BF19" s="221"/>
      <c r="BG19" s="221"/>
      <c r="BH19" s="221"/>
      <c r="BI19" s="221"/>
      <c r="BJ19" s="221"/>
      <c r="BK19" s="221"/>
      <c r="BL19" s="221"/>
      <c r="BM19" s="221"/>
      <c r="BN19" s="221"/>
      <c r="BO19" s="221"/>
      <c r="BP19" s="221"/>
      <c r="BQ19" s="226">
        <v>13</v>
      </c>
      <c r="BR19" s="227"/>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22"/>
    </row>
    <row r="20" spans="1:131" s="223" customFormat="1" ht="26.25" customHeight="1" x14ac:dyDescent="0.15">
      <c r="A20" s="226">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20"/>
      <c r="BA20" s="220"/>
      <c r="BB20" s="220"/>
      <c r="BC20" s="220"/>
      <c r="BD20" s="220"/>
      <c r="BE20" s="221"/>
      <c r="BF20" s="221"/>
      <c r="BG20" s="221"/>
      <c r="BH20" s="221"/>
      <c r="BI20" s="221"/>
      <c r="BJ20" s="221"/>
      <c r="BK20" s="221"/>
      <c r="BL20" s="221"/>
      <c r="BM20" s="221"/>
      <c r="BN20" s="221"/>
      <c r="BO20" s="221"/>
      <c r="BP20" s="221"/>
      <c r="BQ20" s="226">
        <v>14</v>
      </c>
      <c r="BR20" s="227"/>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22"/>
    </row>
    <row r="21" spans="1:131" s="223" customFormat="1" ht="26.25" customHeight="1" thickBot="1" x14ac:dyDescent="0.2">
      <c r="A21" s="226">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20"/>
      <c r="BA21" s="220"/>
      <c r="BB21" s="220"/>
      <c r="BC21" s="220"/>
      <c r="BD21" s="220"/>
      <c r="BE21" s="221"/>
      <c r="BF21" s="221"/>
      <c r="BG21" s="221"/>
      <c r="BH21" s="221"/>
      <c r="BI21" s="221"/>
      <c r="BJ21" s="221"/>
      <c r="BK21" s="221"/>
      <c r="BL21" s="221"/>
      <c r="BM21" s="221"/>
      <c r="BN21" s="221"/>
      <c r="BO21" s="221"/>
      <c r="BP21" s="221"/>
      <c r="BQ21" s="226">
        <v>15</v>
      </c>
      <c r="BR21" s="227"/>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22"/>
    </row>
    <row r="22" spans="1:131" s="223" customFormat="1" ht="26.25" customHeight="1" x14ac:dyDescent="0.15">
      <c r="A22" s="226">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376</v>
      </c>
      <c r="BA22" s="806"/>
      <c r="BB22" s="806"/>
      <c r="BC22" s="806"/>
      <c r="BD22" s="807"/>
      <c r="BE22" s="221"/>
      <c r="BF22" s="221"/>
      <c r="BG22" s="221"/>
      <c r="BH22" s="221"/>
      <c r="BI22" s="221"/>
      <c r="BJ22" s="221"/>
      <c r="BK22" s="221"/>
      <c r="BL22" s="221"/>
      <c r="BM22" s="221"/>
      <c r="BN22" s="221"/>
      <c r="BO22" s="221"/>
      <c r="BP22" s="221"/>
      <c r="BQ22" s="226">
        <v>16</v>
      </c>
      <c r="BR22" s="227"/>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22"/>
    </row>
    <row r="23" spans="1:131" s="223" customFormat="1" ht="26.25" customHeight="1" thickBot="1" x14ac:dyDescent="0.2">
      <c r="A23" s="228" t="s">
        <v>377</v>
      </c>
      <c r="B23" s="789" t="s">
        <v>378</v>
      </c>
      <c r="C23" s="790"/>
      <c r="D23" s="790"/>
      <c r="E23" s="790"/>
      <c r="F23" s="790"/>
      <c r="G23" s="790"/>
      <c r="H23" s="790"/>
      <c r="I23" s="790"/>
      <c r="J23" s="790"/>
      <c r="K23" s="790"/>
      <c r="L23" s="790"/>
      <c r="M23" s="790"/>
      <c r="N23" s="790"/>
      <c r="O23" s="790"/>
      <c r="P23" s="791"/>
      <c r="Q23" s="792">
        <v>49751</v>
      </c>
      <c r="R23" s="793"/>
      <c r="S23" s="793"/>
      <c r="T23" s="793"/>
      <c r="U23" s="793"/>
      <c r="V23" s="793">
        <v>49488</v>
      </c>
      <c r="W23" s="793"/>
      <c r="X23" s="793"/>
      <c r="Y23" s="793"/>
      <c r="Z23" s="793"/>
      <c r="AA23" s="793">
        <v>263</v>
      </c>
      <c r="AB23" s="793"/>
      <c r="AC23" s="793"/>
      <c r="AD23" s="793"/>
      <c r="AE23" s="794"/>
      <c r="AF23" s="795">
        <v>263</v>
      </c>
      <c r="AG23" s="793"/>
      <c r="AH23" s="793"/>
      <c r="AI23" s="793"/>
      <c r="AJ23" s="796"/>
      <c r="AK23" s="797"/>
      <c r="AL23" s="798"/>
      <c r="AM23" s="798"/>
      <c r="AN23" s="798"/>
      <c r="AO23" s="798"/>
      <c r="AP23" s="793">
        <v>58158</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22"/>
    </row>
    <row r="24" spans="1:131" s="223" customFormat="1" ht="26.25" customHeight="1" x14ac:dyDescent="0.15">
      <c r="A24" s="808" t="s">
        <v>379</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22"/>
    </row>
    <row r="25" spans="1:131" ht="26.25" customHeight="1" thickBot="1" x14ac:dyDescent="0.2">
      <c r="A25" s="725" t="s">
        <v>380</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20"/>
      <c r="BK25" s="220"/>
      <c r="BL25" s="220"/>
      <c r="BM25" s="220"/>
      <c r="BN25" s="220"/>
      <c r="BO25" s="229"/>
      <c r="BP25" s="229"/>
      <c r="BQ25" s="226">
        <v>19</v>
      </c>
      <c r="BR25" s="227"/>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18"/>
    </row>
    <row r="26" spans="1:131" ht="26.25" customHeight="1" x14ac:dyDescent="0.15">
      <c r="A26" s="727" t="s">
        <v>357</v>
      </c>
      <c r="B26" s="728"/>
      <c r="C26" s="728"/>
      <c r="D26" s="728"/>
      <c r="E26" s="728"/>
      <c r="F26" s="728"/>
      <c r="G26" s="728"/>
      <c r="H26" s="728"/>
      <c r="I26" s="728"/>
      <c r="J26" s="728"/>
      <c r="K26" s="728"/>
      <c r="L26" s="728"/>
      <c r="M26" s="728"/>
      <c r="N26" s="728"/>
      <c r="O26" s="728"/>
      <c r="P26" s="729"/>
      <c r="Q26" s="733" t="s">
        <v>381</v>
      </c>
      <c r="R26" s="734"/>
      <c r="S26" s="734"/>
      <c r="T26" s="734"/>
      <c r="U26" s="735"/>
      <c r="V26" s="733" t="s">
        <v>382</v>
      </c>
      <c r="W26" s="734"/>
      <c r="X26" s="734"/>
      <c r="Y26" s="734"/>
      <c r="Z26" s="735"/>
      <c r="AA26" s="733" t="s">
        <v>383</v>
      </c>
      <c r="AB26" s="734"/>
      <c r="AC26" s="734"/>
      <c r="AD26" s="734"/>
      <c r="AE26" s="734"/>
      <c r="AF26" s="814" t="s">
        <v>384</v>
      </c>
      <c r="AG26" s="815"/>
      <c r="AH26" s="815"/>
      <c r="AI26" s="815"/>
      <c r="AJ26" s="816"/>
      <c r="AK26" s="734" t="s">
        <v>385</v>
      </c>
      <c r="AL26" s="734"/>
      <c r="AM26" s="734"/>
      <c r="AN26" s="734"/>
      <c r="AO26" s="735"/>
      <c r="AP26" s="733" t="s">
        <v>386</v>
      </c>
      <c r="AQ26" s="734"/>
      <c r="AR26" s="734"/>
      <c r="AS26" s="734"/>
      <c r="AT26" s="735"/>
      <c r="AU26" s="733" t="s">
        <v>387</v>
      </c>
      <c r="AV26" s="734"/>
      <c r="AW26" s="734"/>
      <c r="AX26" s="734"/>
      <c r="AY26" s="735"/>
      <c r="AZ26" s="733" t="s">
        <v>388</v>
      </c>
      <c r="BA26" s="734"/>
      <c r="BB26" s="734"/>
      <c r="BC26" s="734"/>
      <c r="BD26" s="735"/>
      <c r="BE26" s="733" t="s">
        <v>364</v>
      </c>
      <c r="BF26" s="734"/>
      <c r="BG26" s="734"/>
      <c r="BH26" s="734"/>
      <c r="BI26" s="740"/>
      <c r="BJ26" s="220"/>
      <c r="BK26" s="220"/>
      <c r="BL26" s="220"/>
      <c r="BM26" s="220"/>
      <c r="BN26" s="220"/>
      <c r="BO26" s="229"/>
      <c r="BP26" s="229"/>
      <c r="BQ26" s="226">
        <v>20</v>
      </c>
      <c r="BR26" s="227"/>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18"/>
    </row>
    <row r="27" spans="1:131" ht="26.25" customHeight="1" thickBot="1" x14ac:dyDescent="0.2">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20"/>
      <c r="BK27" s="220"/>
      <c r="BL27" s="220"/>
      <c r="BM27" s="220"/>
      <c r="BN27" s="220"/>
      <c r="BO27" s="229"/>
      <c r="BP27" s="229"/>
      <c r="BQ27" s="226">
        <v>21</v>
      </c>
      <c r="BR27" s="227"/>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18"/>
    </row>
    <row r="28" spans="1:131" ht="26.25" customHeight="1" thickTop="1" x14ac:dyDescent="0.15">
      <c r="A28" s="230">
        <v>1</v>
      </c>
      <c r="B28" s="749" t="s">
        <v>389</v>
      </c>
      <c r="C28" s="750"/>
      <c r="D28" s="750"/>
      <c r="E28" s="750"/>
      <c r="F28" s="750"/>
      <c r="G28" s="750"/>
      <c r="H28" s="750"/>
      <c r="I28" s="750"/>
      <c r="J28" s="750"/>
      <c r="K28" s="750"/>
      <c r="L28" s="750"/>
      <c r="M28" s="750"/>
      <c r="N28" s="750"/>
      <c r="O28" s="750"/>
      <c r="P28" s="751"/>
      <c r="Q28" s="822">
        <v>8410</v>
      </c>
      <c r="R28" s="823"/>
      <c r="S28" s="823"/>
      <c r="T28" s="823"/>
      <c r="U28" s="823"/>
      <c r="V28" s="823">
        <v>8398</v>
      </c>
      <c r="W28" s="823"/>
      <c r="X28" s="823"/>
      <c r="Y28" s="823"/>
      <c r="Z28" s="823"/>
      <c r="AA28" s="823">
        <v>12</v>
      </c>
      <c r="AB28" s="823"/>
      <c r="AC28" s="823"/>
      <c r="AD28" s="823"/>
      <c r="AE28" s="824"/>
      <c r="AF28" s="825">
        <v>12</v>
      </c>
      <c r="AG28" s="823"/>
      <c r="AH28" s="823"/>
      <c r="AI28" s="823"/>
      <c r="AJ28" s="826"/>
      <c r="AK28" s="827">
        <v>805</v>
      </c>
      <c r="AL28" s="828"/>
      <c r="AM28" s="828"/>
      <c r="AN28" s="828"/>
      <c r="AO28" s="828"/>
      <c r="AP28" s="828" t="s">
        <v>554</v>
      </c>
      <c r="AQ28" s="828"/>
      <c r="AR28" s="828"/>
      <c r="AS28" s="828"/>
      <c r="AT28" s="828"/>
      <c r="AU28" s="828" t="s">
        <v>554</v>
      </c>
      <c r="AV28" s="828"/>
      <c r="AW28" s="828"/>
      <c r="AX28" s="828"/>
      <c r="AY28" s="828"/>
      <c r="AZ28" s="829" t="s">
        <v>554</v>
      </c>
      <c r="BA28" s="829"/>
      <c r="BB28" s="829"/>
      <c r="BC28" s="829"/>
      <c r="BD28" s="829"/>
      <c r="BE28" s="820"/>
      <c r="BF28" s="820"/>
      <c r="BG28" s="820"/>
      <c r="BH28" s="820"/>
      <c r="BI28" s="821"/>
      <c r="BJ28" s="220"/>
      <c r="BK28" s="220"/>
      <c r="BL28" s="220"/>
      <c r="BM28" s="220"/>
      <c r="BN28" s="220"/>
      <c r="BO28" s="229"/>
      <c r="BP28" s="229"/>
      <c r="BQ28" s="226">
        <v>22</v>
      </c>
      <c r="BR28" s="227"/>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18"/>
    </row>
    <row r="29" spans="1:131" ht="26.25" customHeight="1" x14ac:dyDescent="0.15">
      <c r="A29" s="230">
        <v>2</v>
      </c>
      <c r="B29" s="780" t="s">
        <v>390</v>
      </c>
      <c r="C29" s="781"/>
      <c r="D29" s="781"/>
      <c r="E29" s="781"/>
      <c r="F29" s="781"/>
      <c r="G29" s="781"/>
      <c r="H29" s="781"/>
      <c r="I29" s="781"/>
      <c r="J29" s="781"/>
      <c r="K29" s="781"/>
      <c r="L29" s="781"/>
      <c r="M29" s="781"/>
      <c r="N29" s="781"/>
      <c r="O29" s="781"/>
      <c r="P29" s="782"/>
      <c r="Q29" s="783">
        <v>9336</v>
      </c>
      <c r="R29" s="784"/>
      <c r="S29" s="784"/>
      <c r="T29" s="784"/>
      <c r="U29" s="784"/>
      <c r="V29" s="784">
        <v>9090</v>
      </c>
      <c r="W29" s="784"/>
      <c r="X29" s="784"/>
      <c r="Y29" s="784"/>
      <c r="Z29" s="784"/>
      <c r="AA29" s="784">
        <v>246</v>
      </c>
      <c r="AB29" s="784"/>
      <c r="AC29" s="784"/>
      <c r="AD29" s="784"/>
      <c r="AE29" s="785"/>
      <c r="AF29" s="786">
        <v>246</v>
      </c>
      <c r="AG29" s="787"/>
      <c r="AH29" s="787"/>
      <c r="AI29" s="787"/>
      <c r="AJ29" s="788"/>
      <c r="AK29" s="834">
        <v>1338</v>
      </c>
      <c r="AL29" s="830"/>
      <c r="AM29" s="830"/>
      <c r="AN29" s="830"/>
      <c r="AO29" s="830"/>
      <c r="AP29" s="830" t="s">
        <v>554</v>
      </c>
      <c r="AQ29" s="830"/>
      <c r="AR29" s="830"/>
      <c r="AS29" s="830"/>
      <c r="AT29" s="830"/>
      <c r="AU29" s="830" t="s">
        <v>554</v>
      </c>
      <c r="AV29" s="830"/>
      <c r="AW29" s="830"/>
      <c r="AX29" s="830"/>
      <c r="AY29" s="830"/>
      <c r="AZ29" s="831" t="s">
        <v>554</v>
      </c>
      <c r="BA29" s="831"/>
      <c r="BB29" s="831"/>
      <c r="BC29" s="831"/>
      <c r="BD29" s="831"/>
      <c r="BE29" s="832"/>
      <c r="BF29" s="832"/>
      <c r="BG29" s="832"/>
      <c r="BH29" s="832"/>
      <c r="BI29" s="833"/>
      <c r="BJ29" s="220"/>
      <c r="BK29" s="220"/>
      <c r="BL29" s="220"/>
      <c r="BM29" s="220"/>
      <c r="BN29" s="220"/>
      <c r="BO29" s="229"/>
      <c r="BP29" s="229"/>
      <c r="BQ29" s="226">
        <v>23</v>
      </c>
      <c r="BR29" s="227"/>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18"/>
    </row>
    <row r="30" spans="1:131" ht="26.25" customHeight="1" x14ac:dyDescent="0.15">
      <c r="A30" s="230">
        <v>3</v>
      </c>
      <c r="B30" s="780" t="s">
        <v>391</v>
      </c>
      <c r="C30" s="781"/>
      <c r="D30" s="781"/>
      <c r="E30" s="781"/>
      <c r="F30" s="781"/>
      <c r="G30" s="781"/>
      <c r="H30" s="781"/>
      <c r="I30" s="781"/>
      <c r="J30" s="781"/>
      <c r="K30" s="781"/>
      <c r="L30" s="781"/>
      <c r="M30" s="781"/>
      <c r="N30" s="781"/>
      <c r="O30" s="781"/>
      <c r="P30" s="782"/>
      <c r="Q30" s="783">
        <v>1607</v>
      </c>
      <c r="R30" s="784"/>
      <c r="S30" s="784"/>
      <c r="T30" s="784"/>
      <c r="U30" s="784"/>
      <c r="V30" s="784">
        <v>1606</v>
      </c>
      <c r="W30" s="784"/>
      <c r="X30" s="784"/>
      <c r="Y30" s="784"/>
      <c r="Z30" s="784"/>
      <c r="AA30" s="784">
        <v>1</v>
      </c>
      <c r="AB30" s="784"/>
      <c r="AC30" s="784"/>
      <c r="AD30" s="784"/>
      <c r="AE30" s="785"/>
      <c r="AF30" s="786">
        <v>1</v>
      </c>
      <c r="AG30" s="787"/>
      <c r="AH30" s="787"/>
      <c r="AI30" s="787"/>
      <c r="AJ30" s="788"/>
      <c r="AK30" s="834">
        <v>432</v>
      </c>
      <c r="AL30" s="830"/>
      <c r="AM30" s="830"/>
      <c r="AN30" s="830"/>
      <c r="AO30" s="830"/>
      <c r="AP30" s="830" t="s">
        <v>554</v>
      </c>
      <c r="AQ30" s="830"/>
      <c r="AR30" s="830"/>
      <c r="AS30" s="830"/>
      <c r="AT30" s="830"/>
      <c r="AU30" s="830" t="s">
        <v>554</v>
      </c>
      <c r="AV30" s="830"/>
      <c r="AW30" s="830"/>
      <c r="AX30" s="830"/>
      <c r="AY30" s="830"/>
      <c r="AZ30" s="831" t="s">
        <v>554</v>
      </c>
      <c r="BA30" s="831"/>
      <c r="BB30" s="831"/>
      <c r="BC30" s="831"/>
      <c r="BD30" s="831"/>
      <c r="BE30" s="832"/>
      <c r="BF30" s="832"/>
      <c r="BG30" s="832"/>
      <c r="BH30" s="832"/>
      <c r="BI30" s="833"/>
      <c r="BJ30" s="220"/>
      <c r="BK30" s="220"/>
      <c r="BL30" s="220"/>
      <c r="BM30" s="220"/>
      <c r="BN30" s="220"/>
      <c r="BO30" s="229"/>
      <c r="BP30" s="229"/>
      <c r="BQ30" s="226">
        <v>24</v>
      </c>
      <c r="BR30" s="227"/>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18"/>
    </row>
    <row r="31" spans="1:131" ht="26.25" customHeight="1" x14ac:dyDescent="0.15">
      <c r="A31" s="230">
        <v>4</v>
      </c>
      <c r="B31" s="780" t="s">
        <v>392</v>
      </c>
      <c r="C31" s="781"/>
      <c r="D31" s="781"/>
      <c r="E31" s="781"/>
      <c r="F31" s="781"/>
      <c r="G31" s="781"/>
      <c r="H31" s="781"/>
      <c r="I31" s="781"/>
      <c r="J31" s="781"/>
      <c r="K31" s="781"/>
      <c r="L31" s="781"/>
      <c r="M31" s="781"/>
      <c r="N31" s="781"/>
      <c r="O31" s="781"/>
      <c r="P31" s="782"/>
      <c r="Q31" s="783">
        <v>2094</v>
      </c>
      <c r="R31" s="784"/>
      <c r="S31" s="784"/>
      <c r="T31" s="784"/>
      <c r="U31" s="784"/>
      <c r="V31" s="784">
        <v>1807</v>
      </c>
      <c r="W31" s="784"/>
      <c r="X31" s="784"/>
      <c r="Y31" s="784"/>
      <c r="Z31" s="784"/>
      <c r="AA31" s="784">
        <v>287</v>
      </c>
      <c r="AB31" s="784"/>
      <c r="AC31" s="784"/>
      <c r="AD31" s="784"/>
      <c r="AE31" s="785"/>
      <c r="AF31" s="786">
        <v>1219</v>
      </c>
      <c r="AG31" s="787"/>
      <c r="AH31" s="787"/>
      <c r="AI31" s="787"/>
      <c r="AJ31" s="788"/>
      <c r="AK31" s="834">
        <v>183</v>
      </c>
      <c r="AL31" s="830"/>
      <c r="AM31" s="830"/>
      <c r="AN31" s="830"/>
      <c r="AO31" s="830"/>
      <c r="AP31" s="830">
        <v>7557</v>
      </c>
      <c r="AQ31" s="830"/>
      <c r="AR31" s="830"/>
      <c r="AS31" s="830"/>
      <c r="AT31" s="830"/>
      <c r="AU31" s="830">
        <v>1254</v>
      </c>
      <c r="AV31" s="830"/>
      <c r="AW31" s="830"/>
      <c r="AX31" s="830"/>
      <c r="AY31" s="830"/>
      <c r="AZ31" s="831" t="s">
        <v>554</v>
      </c>
      <c r="BA31" s="831"/>
      <c r="BB31" s="831"/>
      <c r="BC31" s="831"/>
      <c r="BD31" s="831"/>
      <c r="BE31" s="832" t="s">
        <v>393</v>
      </c>
      <c r="BF31" s="832"/>
      <c r="BG31" s="832"/>
      <c r="BH31" s="832"/>
      <c r="BI31" s="833"/>
      <c r="BJ31" s="220"/>
      <c r="BK31" s="220"/>
      <c r="BL31" s="220"/>
      <c r="BM31" s="220"/>
      <c r="BN31" s="220"/>
      <c r="BO31" s="229"/>
      <c r="BP31" s="229"/>
      <c r="BQ31" s="226">
        <v>25</v>
      </c>
      <c r="BR31" s="227"/>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18"/>
    </row>
    <row r="32" spans="1:131" ht="26.25" customHeight="1" x14ac:dyDescent="0.15">
      <c r="A32" s="230">
        <v>5</v>
      </c>
      <c r="B32" s="780" t="s">
        <v>394</v>
      </c>
      <c r="C32" s="781"/>
      <c r="D32" s="781"/>
      <c r="E32" s="781"/>
      <c r="F32" s="781"/>
      <c r="G32" s="781"/>
      <c r="H32" s="781"/>
      <c r="I32" s="781"/>
      <c r="J32" s="781"/>
      <c r="K32" s="781"/>
      <c r="L32" s="781"/>
      <c r="M32" s="781"/>
      <c r="N32" s="781"/>
      <c r="O32" s="781"/>
      <c r="P32" s="782"/>
      <c r="Q32" s="783">
        <v>12183</v>
      </c>
      <c r="R32" s="784"/>
      <c r="S32" s="784"/>
      <c r="T32" s="784"/>
      <c r="U32" s="784"/>
      <c r="V32" s="784">
        <v>13270</v>
      </c>
      <c r="W32" s="784"/>
      <c r="X32" s="784"/>
      <c r="Y32" s="784"/>
      <c r="Z32" s="784"/>
      <c r="AA32" s="784">
        <v>-1087</v>
      </c>
      <c r="AB32" s="784"/>
      <c r="AC32" s="784"/>
      <c r="AD32" s="784"/>
      <c r="AE32" s="785"/>
      <c r="AF32" s="786">
        <v>1381</v>
      </c>
      <c r="AG32" s="787"/>
      <c r="AH32" s="787"/>
      <c r="AI32" s="787"/>
      <c r="AJ32" s="788"/>
      <c r="AK32" s="834">
        <v>1516</v>
      </c>
      <c r="AL32" s="830"/>
      <c r="AM32" s="830"/>
      <c r="AN32" s="830"/>
      <c r="AO32" s="830"/>
      <c r="AP32" s="830">
        <v>2785</v>
      </c>
      <c r="AQ32" s="830"/>
      <c r="AR32" s="830"/>
      <c r="AS32" s="830"/>
      <c r="AT32" s="830"/>
      <c r="AU32" s="830">
        <v>1526</v>
      </c>
      <c r="AV32" s="830"/>
      <c r="AW32" s="830"/>
      <c r="AX32" s="830"/>
      <c r="AY32" s="830"/>
      <c r="AZ32" s="831" t="s">
        <v>554</v>
      </c>
      <c r="BA32" s="831"/>
      <c r="BB32" s="831"/>
      <c r="BC32" s="831"/>
      <c r="BD32" s="831"/>
      <c r="BE32" s="832" t="s">
        <v>393</v>
      </c>
      <c r="BF32" s="832"/>
      <c r="BG32" s="832"/>
      <c r="BH32" s="832"/>
      <c r="BI32" s="833"/>
      <c r="BJ32" s="220"/>
      <c r="BK32" s="220"/>
      <c r="BL32" s="220"/>
      <c r="BM32" s="220"/>
      <c r="BN32" s="220"/>
      <c r="BO32" s="229"/>
      <c r="BP32" s="229"/>
      <c r="BQ32" s="226">
        <v>26</v>
      </c>
      <c r="BR32" s="227"/>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18"/>
    </row>
    <row r="33" spans="1:131" ht="26.25" customHeight="1" x14ac:dyDescent="0.15">
      <c r="A33" s="230">
        <v>6</v>
      </c>
      <c r="B33" s="780" t="s">
        <v>395</v>
      </c>
      <c r="C33" s="781"/>
      <c r="D33" s="781"/>
      <c r="E33" s="781"/>
      <c r="F33" s="781"/>
      <c r="G33" s="781"/>
      <c r="H33" s="781"/>
      <c r="I33" s="781"/>
      <c r="J33" s="781"/>
      <c r="K33" s="781"/>
      <c r="L33" s="781"/>
      <c r="M33" s="781"/>
      <c r="N33" s="781"/>
      <c r="O33" s="781"/>
      <c r="P33" s="782"/>
      <c r="Q33" s="783">
        <v>2687</v>
      </c>
      <c r="R33" s="784"/>
      <c r="S33" s="784"/>
      <c r="T33" s="784"/>
      <c r="U33" s="784"/>
      <c r="V33" s="784">
        <v>2419</v>
      </c>
      <c r="W33" s="784"/>
      <c r="X33" s="784"/>
      <c r="Y33" s="784"/>
      <c r="Z33" s="784"/>
      <c r="AA33" s="784">
        <v>268</v>
      </c>
      <c r="AB33" s="784"/>
      <c r="AC33" s="784"/>
      <c r="AD33" s="784"/>
      <c r="AE33" s="785"/>
      <c r="AF33" s="786">
        <v>2446</v>
      </c>
      <c r="AG33" s="787"/>
      <c r="AH33" s="787"/>
      <c r="AI33" s="787"/>
      <c r="AJ33" s="788"/>
      <c r="AK33" s="834">
        <v>750</v>
      </c>
      <c r="AL33" s="830"/>
      <c r="AM33" s="830"/>
      <c r="AN33" s="830"/>
      <c r="AO33" s="830"/>
      <c r="AP33" s="830">
        <v>5940</v>
      </c>
      <c r="AQ33" s="830"/>
      <c r="AR33" s="830"/>
      <c r="AS33" s="830"/>
      <c r="AT33" s="830"/>
      <c r="AU33" s="830">
        <v>3416</v>
      </c>
      <c r="AV33" s="830"/>
      <c r="AW33" s="830"/>
      <c r="AX33" s="830"/>
      <c r="AY33" s="830"/>
      <c r="AZ33" s="831" t="s">
        <v>554</v>
      </c>
      <c r="BA33" s="831"/>
      <c r="BB33" s="831"/>
      <c r="BC33" s="831"/>
      <c r="BD33" s="831"/>
      <c r="BE33" s="832" t="s">
        <v>393</v>
      </c>
      <c r="BF33" s="832"/>
      <c r="BG33" s="832"/>
      <c r="BH33" s="832"/>
      <c r="BI33" s="833"/>
      <c r="BJ33" s="220"/>
      <c r="BK33" s="220"/>
      <c r="BL33" s="220"/>
      <c r="BM33" s="220"/>
      <c r="BN33" s="220"/>
      <c r="BO33" s="229"/>
      <c r="BP33" s="229"/>
      <c r="BQ33" s="226">
        <v>27</v>
      </c>
      <c r="BR33" s="227"/>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18"/>
    </row>
    <row r="34" spans="1:131" ht="26.25" customHeight="1" x14ac:dyDescent="0.15">
      <c r="A34" s="230">
        <v>7</v>
      </c>
      <c r="B34" s="780" t="s">
        <v>396</v>
      </c>
      <c r="C34" s="781"/>
      <c r="D34" s="781"/>
      <c r="E34" s="781"/>
      <c r="F34" s="781"/>
      <c r="G34" s="781"/>
      <c r="H34" s="781"/>
      <c r="I34" s="781"/>
      <c r="J34" s="781"/>
      <c r="K34" s="781"/>
      <c r="L34" s="781"/>
      <c r="M34" s="781"/>
      <c r="N34" s="781"/>
      <c r="O34" s="781"/>
      <c r="P34" s="782"/>
      <c r="Q34" s="783">
        <v>35</v>
      </c>
      <c r="R34" s="784"/>
      <c r="S34" s="784"/>
      <c r="T34" s="784"/>
      <c r="U34" s="784"/>
      <c r="V34" s="784">
        <v>34</v>
      </c>
      <c r="W34" s="784"/>
      <c r="X34" s="784"/>
      <c r="Y34" s="784"/>
      <c r="Z34" s="784"/>
      <c r="AA34" s="784">
        <v>1</v>
      </c>
      <c r="AB34" s="784"/>
      <c r="AC34" s="784"/>
      <c r="AD34" s="784"/>
      <c r="AE34" s="785"/>
      <c r="AF34" s="786">
        <v>1</v>
      </c>
      <c r="AG34" s="787"/>
      <c r="AH34" s="787"/>
      <c r="AI34" s="787"/>
      <c r="AJ34" s="788"/>
      <c r="AK34" s="834">
        <v>34</v>
      </c>
      <c r="AL34" s="830"/>
      <c r="AM34" s="830"/>
      <c r="AN34" s="830"/>
      <c r="AO34" s="830"/>
      <c r="AP34" s="830" t="s">
        <v>554</v>
      </c>
      <c r="AQ34" s="830"/>
      <c r="AR34" s="830"/>
      <c r="AS34" s="830"/>
      <c r="AT34" s="830"/>
      <c r="AU34" s="830" t="s">
        <v>554</v>
      </c>
      <c r="AV34" s="830"/>
      <c r="AW34" s="830"/>
      <c r="AX34" s="830"/>
      <c r="AY34" s="830"/>
      <c r="AZ34" s="831" t="s">
        <v>554</v>
      </c>
      <c r="BA34" s="831"/>
      <c r="BB34" s="831"/>
      <c r="BC34" s="831"/>
      <c r="BD34" s="831"/>
      <c r="BE34" s="832" t="s">
        <v>397</v>
      </c>
      <c r="BF34" s="832"/>
      <c r="BG34" s="832"/>
      <c r="BH34" s="832"/>
      <c r="BI34" s="833"/>
      <c r="BJ34" s="220"/>
      <c r="BK34" s="220"/>
      <c r="BL34" s="220"/>
      <c r="BM34" s="220"/>
      <c r="BN34" s="220"/>
      <c r="BO34" s="229"/>
      <c r="BP34" s="229"/>
      <c r="BQ34" s="226">
        <v>28</v>
      </c>
      <c r="BR34" s="227"/>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18"/>
    </row>
    <row r="35" spans="1:131" ht="26.25" customHeight="1" x14ac:dyDescent="0.15">
      <c r="A35" s="230">
        <v>8</v>
      </c>
      <c r="B35" s="780" t="s">
        <v>398</v>
      </c>
      <c r="C35" s="781"/>
      <c r="D35" s="781"/>
      <c r="E35" s="781"/>
      <c r="F35" s="781"/>
      <c r="G35" s="781"/>
      <c r="H35" s="781"/>
      <c r="I35" s="781"/>
      <c r="J35" s="781"/>
      <c r="K35" s="781"/>
      <c r="L35" s="781"/>
      <c r="M35" s="781"/>
      <c r="N35" s="781"/>
      <c r="O35" s="781"/>
      <c r="P35" s="782"/>
      <c r="Q35" s="783">
        <v>7</v>
      </c>
      <c r="R35" s="784"/>
      <c r="S35" s="784"/>
      <c r="T35" s="784"/>
      <c r="U35" s="784"/>
      <c r="V35" s="784">
        <v>131</v>
      </c>
      <c r="W35" s="784"/>
      <c r="X35" s="784"/>
      <c r="Y35" s="784"/>
      <c r="Z35" s="784"/>
      <c r="AA35" s="784">
        <v>-124</v>
      </c>
      <c r="AB35" s="784"/>
      <c r="AC35" s="784"/>
      <c r="AD35" s="784"/>
      <c r="AE35" s="785"/>
      <c r="AF35" s="786">
        <v>12</v>
      </c>
      <c r="AG35" s="787"/>
      <c r="AH35" s="787"/>
      <c r="AI35" s="787"/>
      <c r="AJ35" s="788"/>
      <c r="AK35" s="834">
        <v>3</v>
      </c>
      <c r="AL35" s="830"/>
      <c r="AM35" s="830"/>
      <c r="AN35" s="830"/>
      <c r="AO35" s="830"/>
      <c r="AP35" s="830">
        <v>10</v>
      </c>
      <c r="AQ35" s="830"/>
      <c r="AR35" s="830"/>
      <c r="AS35" s="830"/>
      <c r="AT35" s="830"/>
      <c r="AU35" s="830" t="s">
        <v>554</v>
      </c>
      <c r="AV35" s="830"/>
      <c r="AW35" s="830"/>
      <c r="AX35" s="830"/>
      <c r="AY35" s="830"/>
      <c r="AZ35" s="831" t="s">
        <v>554</v>
      </c>
      <c r="BA35" s="831"/>
      <c r="BB35" s="831"/>
      <c r="BC35" s="831"/>
      <c r="BD35" s="831"/>
      <c r="BE35" s="832" t="s">
        <v>397</v>
      </c>
      <c r="BF35" s="832"/>
      <c r="BG35" s="832"/>
      <c r="BH35" s="832"/>
      <c r="BI35" s="833"/>
      <c r="BJ35" s="220"/>
      <c r="BK35" s="220"/>
      <c r="BL35" s="220"/>
      <c r="BM35" s="220"/>
      <c r="BN35" s="220"/>
      <c r="BO35" s="229"/>
      <c r="BP35" s="229"/>
      <c r="BQ35" s="226">
        <v>29</v>
      </c>
      <c r="BR35" s="227"/>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18"/>
    </row>
    <row r="36" spans="1:131" ht="26.25" customHeight="1" x14ac:dyDescent="0.15">
      <c r="A36" s="230">
        <v>9</v>
      </c>
      <c r="B36" s="780" t="s">
        <v>399</v>
      </c>
      <c r="C36" s="781"/>
      <c r="D36" s="781"/>
      <c r="E36" s="781"/>
      <c r="F36" s="781"/>
      <c r="G36" s="781"/>
      <c r="H36" s="781"/>
      <c r="I36" s="781"/>
      <c r="J36" s="781"/>
      <c r="K36" s="781"/>
      <c r="L36" s="781"/>
      <c r="M36" s="781"/>
      <c r="N36" s="781"/>
      <c r="O36" s="781"/>
      <c r="P36" s="782"/>
      <c r="Q36" s="783">
        <v>75</v>
      </c>
      <c r="R36" s="784"/>
      <c r="S36" s="784"/>
      <c r="T36" s="784"/>
      <c r="U36" s="784"/>
      <c r="V36" s="784">
        <v>5</v>
      </c>
      <c r="W36" s="784"/>
      <c r="X36" s="784"/>
      <c r="Y36" s="784"/>
      <c r="Z36" s="784"/>
      <c r="AA36" s="784">
        <v>70</v>
      </c>
      <c r="AB36" s="784"/>
      <c r="AC36" s="784"/>
      <c r="AD36" s="784"/>
      <c r="AE36" s="785"/>
      <c r="AF36" s="786">
        <v>76</v>
      </c>
      <c r="AG36" s="787"/>
      <c r="AH36" s="787"/>
      <c r="AI36" s="787"/>
      <c r="AJ36" s="788"/>
      <c r="AK36" s="834" t="s">
        <v>554</v>
      </c>
      <c r="AL36" s="830"/>
      <c r="AM36" s="830"/>
      <c r="AN36" s="830"/>
      <c r="AO36" s="830"/>
      <c r="AP36" s="830" t="s">
        <v>554</v>
      </c>
      <c r="AQ36" s="830"/>
      <c r="AR36" s="830"/>
      <c r="AS36" s="830"/>
      <c r="AT36" s="830"/>
      <c r="AU36" s="830" t="s">
        <v>554</v>
      </c>
      <c r="AV36" s="830"/>
      <c r="AW36" s="830"/>
      <c r="AX36" s="830"/>
      <c r="AY36" s="830"/>
      <c r="AZ36" s="831" t="s">
        <v>554</v>
      </c>
      <c r="BA36" s="831"/>
      <c r="BB36" s="831"/>
      <c r="BC36" s="831"/>
      <c r="BD36" s="831"/>
      <c r="BE36" s="832" t="s">
        <v>397</v>
      </c>
      <c r="BF36" s="832"/>
      <c r="BG36" s="832"/>
      <c r="BH36" s="832"/>
      <c r="BI36" s="833"/>
      <c r="BJ36" s="220"/>
      <c r="BK36" s="220"/>
      <c r="BL36" s="220"/>
      <c r="BM36" s="220"/>
      <c r="BN36" s="220"/>
      <c r="BO36" s="229"/>
      <c r="BP36" s="229"/>
      <c r="BQ36" s="226">
        <v>30</v>
      </c>
      <c r="BR36" s="227"/>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18"/>
    </row>
    <row r="37" spans="1:131" ht="26.25" customHeight="1" x14ac:dyDescent="0.15">
      <c r="A37" s="230">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18"/>
    </row>
    <row r="38" spans="1:131" ht="26.25" customHeight="1" x14ac:dyDescent="0.15">
      <c r="A38" s="230">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18"/>
    </row>
    <row r="39" spans="1:131" ht="26.25" customHeight="1" x14ac:dyDescent="0.15">
      <c r="A39" s="230">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18"/>
    </row>
    <row r="40" spans="1:131" ht="26.25" customHeight="1" x14ac:dyDescent="0.15">
      <c r="A40" s="226">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18"/>
    </row>
    <row r="41" spans="1:131" ht="26.25" customHeight="1" x14ac:dyDescent="0.15">
      <c r="A41" s="226">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18"/>
    </row>
    <row r="42" spans="1:131" ht="26.25" customHeight="1" x14ac:dyDescent="0.15">
      <c r="A42" s="226">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18"/>
    </row>
    <row r="43" spans="1:131" ht="26.25" customHeight="1" x14ac:dyDescent="0.15">
      <c r="A43" s="226">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18"/>
    </row>
    <row r="44" spans="1:131" ht="26.25" customHeight="1" x14ac:dyDescent="0.15">
      <c r="A44" s="226">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18"/>
    </row>
    <row r="45" spans="1:131" ht="26.25" customHeight="1" x14ac:dyDescent="0.15">
      <c r="A45" s="226">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18"/>
    </row>
    <row r="46" spans="1:131" ht="26.25" customHeight="1" x14ac:dyDescent="0.15">
      <c r="A46" s="226">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18"/>
    </row>
    <row r="47" spans="1:131" ht="26.25" customHeight="1" x14ac:dyDescent="0.15">
      <c r="A47" s="226">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18"/>
    </row>
    <row r="48" spans="1:131" ht="26.25" customHeight="1" x14ac:dyDescent="0.15">
      <c r="A48" s="226">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18"/>
    </row>
    <row r="49" spans="1:131" ht="26.25" customHeight="1" x14ac:dyDescent="0.15">
      <c r="A49" s="226">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18"/>
    </row>
    <row r="50" spans="1:131" ht="26.25" customHeight="1" x14ac:dyDescent="0.15">
      <c r="A50" s="226">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18"/>
    </row>
    <row r="51" spans="1:131" ht="26.25" customHeight="1" x14ac:dyDescent="0.15">
      <c r="A51" s="226">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18"/>
    </row>
    <row r="52" spans="1:131" ht="26.25" customHeight="1" x14ac:dyDescent="0.15">
      <c r="A52" s="226">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18"/>
    </row>
    <row r="53" spans="1:131" ht="26.25" customHeight="1" x14ac:dyDescent="0.15">
      <c r="A53" s="226">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18"/>
    </row>
    <row r="54" spans="1:131" ht="26.25" customHeight="1" x14ac:dyDescent="0.15">
      <c r="A54" s="226">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18"/>
    </row>
    <row r="55" spans="1:131" ht="26.25" customHeight="1" x14ac:dyDescent="0.15">
      <c r="A55" s="226">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18"/>
    </row>
    <row r="56" spans="1:131" ht="26.25" customHeight="1" x14ac:dyDescent="0.15">
      <c r="A56" s="226">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18"/>
    </row>
    <row r="57" spans="1:131" ht="26.25" customHeight="1" x14ac:dyDescent="0.15">
      <c r="A57" s="226">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18"/>
    </row>
    <row r="58" spans="1:131" ht="26.25" customHeight="1" x14ac:dyDescent="0.15">
      <c r="A58" s="226">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18"/>
    </row>
    <row r="59" spans="1:131" ht="26.25" customHeight="1" x14ac:dyDescent="0.15">
      <c r="A59" s="226">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18"/>
    </row>
    <row r="60" spans="1:131" ht="26.25" customHeight="1" x14ac:dyDescent="0.15">
      <c r="A60" s="226">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18"/>
    </row>
    <row r="61" spans="1:131" ht="26.25" customHeight="1" thickBot="1" x14ac:dyDescent="0.2">
      <c r="A61" s="226">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18"/>
    </row>
    <row r="62" spans="1:131" ht="26.25" customHeight="1" x14ac:dyDescent="0.15">
      <c r="A62" s="226">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400</v>
      </c>
      <c r="BK62" s="806"/>
      <c r="BL62" s="806"/>
      <c r="BM62" s="806"/>
      <c r="BN62" s="807"/>
      <c r="BO62" s="229"/>
      <c r="BP62" s="229"/>
      <c r="BQ62" s="226">
        <v>56</v>
      </c>
      <c r="BR62" s="227"/>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18"/>
    </row>
    <row r="63" spans="1:131" ht="26.25" customHeight="1" thickBot="1" x14ac:dyDescent="0.2">
      <c r="A63" s="228" t="s">
        <v>377</v>
      </c>
      <c r="B63" s="789" t="s">
        <v>401</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5394</v>
      </c>
      <c r="AG63" s="844"/>
      <c r="AH63" s="844"/>
      <c r="AI63" s="844"/>
      <c r="AJ63" s="845"/>
      <c r="AK63" s="846"/>
      <c r="AL63" s="841"/>
      <c r="AM63" s="841"/>
      <c r="AN63" s="841"/>
      <c r="AO63" s="841"/>
      <c r="AP63" s="844">
        <v>16292</v>
      </c>
      <c r="AQ63" s="844"/>
      <c r="AR63" s="844"/>
      <c r="AS63" s="844"/>
      <c r="AT63" s="844"/>
      <c r="AU63" s="844">
        <v>6196</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18"/>
    </row>
    <row r="65" spans="1:131" ht="26.25" customHeight="1" thickBot="1" x14ac:dyDescent="0.2">
      <c r="A65" s="220" t="s">
        <v>402</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18"/>
    </row>
    <row r="66" spans="1:131" ht="26.25" customHeight="1" x14ac:dyDescent="0.15">
      <c r="A66" s="727" t="s">
        <v>403</v>
      </c>
      <c r="B66" s="728"/>
      <c r="C66" s="728"/>
      <c r="D66" s="728"/>
      <c r="E66" s="728"/>
      <c r="F66" s="728"/>
      <c r="G66" s="728"/>
      <c r="H66" s="728"/>
      <c r="I66" s="728"/>
      <c r="J66" s="728"/>
      <c r="K66" s="728"/>
      <c r="L66" s="728"/>
      <c r="M66" s="728"/>
      <c r="N66" s="728"/>
      <c r="O66" s="728"/>
      <c r="P66" s="729"/>
      <c r="Q66" s="733" t="s">
        <v>381</v>
      </c>
      <c r="R66" s="734"/>
      <c r="S66" s="734"/>
      <c r="T66" s="734"/>
      <c r="U66" s="735"/>
      <c r="V66" s="733" t="s">
        <v>382</v>
      </c>
      <c r="W66" s="734"/>
      <c r="X66" s="734"/>
      <c r="Y66" s="734"/>
      <c r="Z66" s="735"/>
      <c r="AA66" s="733" t="s">
        <v>383</v>
      </c>
      <c r="AB66" s="734"/>
      <c r="AC66" s="734"/>
      <c r="AD66" s="734"/>
      <c r="AE66" s="735"/>
      <c r="AF66" s="854" t="s">
        <v>384</v>
      </c>
      <c r="AG66" s="815"/>
      <c r="AH66" s="815"/>
      <c r="AI66" s="815"/>
      <c r="AJ66" s="855"/>
      <c r="AK66" s="733" t="s">
        <v>385</v>
      </c>
      <c r="AL66" s="728"/>
      <c r="AM66" s="728"/>
      <c r="AN66" s="728"/>
      <c r="AO66" s="729"/>
      <c r="AP66" s="733" t="s">
        <v>386</v>
      </c>
      <c r="AQ66" s="734"/>
      <c r="AR66" s="734"/>
      <c r="AS66" s="734"/>
      <c r="AT66" s="735"/>
      <c r="AU66" s="733" t="s">
        <v>404</v>
      </c>
      <c r="AV66" s="734"/>
      <c r="AW66" s="734"/>
      <c r="AX66" s="734"/>
      <c r="AY66" s="735"/>
      <c r="AZ66" s="733" t="s">
        <v>364</v>
      </c>
      <c r="BA66" s="734"/>
      <c r="BB66" s="734"/>
      <c r="BC66" s="734"/>
      <c r="BD66" s="740"/>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15">
      <c r="A68" s="224">
        <v>1</v>
      </c>
      <c r="B68" s="869" t="s">
        <v>564</v>
      </c>
      <c r="C68" s="870"/>
      <c r="D68" s="870"/>
      <c r="E68" s="870"/>
      <c r="F68" s="870"/>
      <c r="G68" s="870"/>
      <c r="H68" s="870"/>
      <c r="I68" s="870"/>
      <c r="J68" s="870"/>
      <c r="K68" s="870"/>
      <c r="L68" s="870"/>
      <c r="M68" s="870"/>
      <c r="N68" s="870"/>
      <c r="O68" s="870"/>
      <c r="P68" s="871"/>
      <c r="Q68" s="872">
        <v>20</v>
      </c>
      <c r="R68" s="866"/>
      <c r="S68" s="866"/>
      <c r="T68" s="866"/>
      <c r="U68" s="866"/>
      <c r="V68" s="866">
        <v>20</v>
      </c>
      <c r="W68" s="866"/>
      <c r="X68" s="866"/>
      <c r="Y68" s="866"/>
      <c r="Z68" s="866"/>
      <c r="AA68" s="866">
        <v>0</v>
      </c>
      <c r="AB68" s="866"/>
      <c r="AC68" s="866"/>
      <c r="AD68" s="866"/>
      <c r="AE68" s="866"/>
      <c r="AF68" s="866" t="s">
        <v>554</v>
      </c>
      <c r="AG68" s="866"/>
      <c r="AH68" s="866"/>
      <c r="AI68" s="866"/>
      <c r="AJ68" s="866"/>
      <c r="AK68" s="866" t="s">
        <v>554</v>
      </c>
      <c r="AL68" s="866"/>
      <c r="AM68" s="866"/>
      <c r="AN68" s="866"/>
      <c r="AO68" s="866"/>
      <c r="AP68" s="866" t="s">
        <v>554</v>
      </c>
      <c r="AQ68" s="866"/>
      <c r="AR68" s="866"/>
      <c r="AS68" s="866"/>
      <c r="AT68" s="866"/>
      <c r="AU68" s="866" t="s">
        <v>554</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15">
      <c r="A69" s="226">
        <v>2</v>
      </c>
      <c r="B69" s="873" t="s">
        <v>565</v>
      </c>
      <c r="C69" s="874"/>
      <c r="D69" s="874"/>
      <c r="E69" s="874"/>
      <c r="F69" s="874"/>
      <c r="G69" s="874"/>
      <c r="H69" s="874"/>
      <c r="I69" s="874"/>
      <c r="J69" s="874"/>
      <c r="K69" s="874"/>
      <c r="L69" s="874"/>
      <c r="M69" s="874"/>
      <c r="N69" s="874"/>
      <c r="O69" s="874"/>
      <c r="P69" s="875"/>
      <c r="Q69" s="876">
        <v>1524</v>
      </c>
      <c r="R69" s="830"/>
      <c r="S69" s="830"/>
      <c r="T69" s="830"/>
      <c r="U69" s="830"/>
      <c r="V69" s="830">
        <v>1493</v>
      </c>
      <c r="W69" s="830"/>
      <c r="X69" s="830"/>
      <c r="Y69" s="830"/>
      <c r="Z69" s="830"/>
      <c r="AA69" s="830">
        <v>31</v>
      </c>
      <c r="AB69" s="830"/>
      <c r="AC69" s="830"/>
      <c r="AD69" s="830"/>
      <c r="AE69" s="830"/>
      <c r="AF69" s="830">
        <v>31</v>
      </c>
      <c r="AG69" s="830"/>
      <c r="AH69" s="830"/>
      <c r="AI69" s="830"/>
      <c r="AJ69" s="830"/>
      <c r="AK69" s="830" t="s">
        <v>554</v>
      </c>
      <c r="AL69" s="830"/>
      <c r="AM69" s="830"/>
      <c r="AN69" s="830"/>
      <c r="AO69" s="830"/>
      <c r="AP69" s="830">
        <v>446</v>
      </c>
      <c r="AQ69" s="830"/>
      <c r="AR69" s="830"/>
      <c r="AS69" s="830"/>
      <c r="AT69" s="830"/>
      <c r="AU69" s="830" t="s">
        <v>554</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15">
      <c r="A70" s="226">
        <v>3</v>
      </c>
      <c r="B70" s="873" t="s">
        <v>566</v>
      </c>
      <c r="C70" s="874"/>
      <c r="D70" s="874"/>
      <c r="E70" s="874"/>
      <c r="F70" s="874"/>
      <c r="G70" s="874"/>
      <c r="H70" s="874"/>
      <c r="I70" s="874"/>
      <c r="J70" s="874"/>
      <c r="K70" s="874"/>
      <c r="L70" s="874"/>
      <c r="M70" s="874"/>
      <c r="N70" s="874"/>
      <c r="O70" s="874"/>
      <c r="P70" s="875"/>
      <c r="Q70" s="876">
        <v>88</v>
      </c>
      <c r="R70" s="830"/>
      <c r="S70" s="830"/>
      <c r="T70" s="830"/>
      <c r="U70" s="830"/>
      <c r="V70" s="830">
        <v>39</v>
      </c>
      <c r="W70" s="830"/>
      <c r="X70" s="830"/>
      <c r="Y70" s="830"/>
      <c r="Z70" s="830"/>
      <c r="AA70" s="830">
        <v>49</v>
      </c>
      <c r="AB70" s="830"/>
      <c r="AC70" s="830"/>
      <c r="AD70" s="830"/>
      <c r="AE70" s="830"/>
      <c r="AF70" s="830">
        <v>49</v>
      </c>
      <c r="AG70" s="830"/>
      <c r="AH70" s="830"/>
      <c r="AI70" s="830"/>
      <c r="AJ70" s="830"/>
      <c r="AK70" s="830" t="s">
        <v>554</v>
      </c>
      <c r="AL70" s="830"/>
      <c r="AM70" s="830"/>
      <c r="AN70" s="830"/>
      <c r="AO70" s="830"/>
      <c r="AP70" s="830" t="s">
        <v>554</v>
      </c>
      <c r="AQ70" s="830"/>
      <c r="AR70" s="830"/>
      <c r="AS70" s="830"/>
      <c r="AT70" s="830"/>
      <c r="AU70" s="830" t="s">
        <v>554</v>
      </c>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15">
      <c r="A71" s="226">
        <v>4</v>
      </c>
      <c r="B71" s="873" t="s">
        <v>567</v>
      </c>
      <c r="C71" s="874"/>
      <c r="D71" s="874"/>
      <c r="E71" s="874"/>
      <c r="F71" s="874"/>
      <c r="G71" s="874"/>
      <c r="H71" s="874"/>
      <c r="I71" s="874"/>
      <c r="J71" s="874"/>
      <c r="K71" s="874"/>
      <c r="L71" s="874"/>
      <c r="M71" s="874"/>
      <c r="N71" s="874"/>
      <c r="O71" s="874"/>
      <c r="P71" s="875"/>
      <c r="Q71" s="876">
        <v>950</v>
      </c>
      <c r="R71" s="830"/>
      <c r="S71" s="830"/>
      <c r="T71" s="830"/>
      <c r="U71" s="830"/>
      <c r="V71" s="830">
        <v>993</v>
      </c>
      <c r="W71" s="830"/>
      <c r="X71" s="830"/>
      <c r="Y71" s="830"/>
      <c r="Z71" s="830"/>
      <c r="AA71" s="830">
        <v>-43</v>
      </c>
      <c r="AB71" s="830"/>
      <c r="AC71" s="830"/>
      <c r="AD71" s="830"/>
      <c r="AE71" s="830"/>
      <c r="AF71" s="830">
        <v>1258</v>
      </c>
      <c r="AG71" s="830"/>
      <c r="AH71" s="830"/>
      <c r="AI71" s="830"/>
      <c r="AJ71" s="830"/>
      <c r="AK71" s="830" t="s">
        <v>554</v>
      </c>
      <c r="AL71" s="830"/>
      <c r="AM71" s="830"/>
      <c r="AN71" s="830"/>
      <c r="AO71" s="830"/>
      <c r="AP71" s="830">
        <v>7347</v>
      </c>
      <c r="AQ71" s="830"/>
      <c r="AR71" s="830"/>
      <c r="AS71" s="830"/>
      <c r="AT71" s="830"/>
      <c r="AU71" s="830" t="s">
        <v>554</v>
      </c>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15">
      <c r="A72" s="226">
        <v>5</v>
      </c>
      <c r="B72" s="873"/>
      <c r="C72" s="874"/>
      <c r="D72" s="874"/>
      <c r="E72" s="874"/>
      <c r="F72" s="874"/>
      <c r="G72" s="874"/>
      <c r="H72" s="874"/>
      <c r="I72" s="874"/>
      <c r="J72" s="874"/>
      <c r="K72" s="874"/>
      <c r="L72" s="874"/>
      <c r="M72" s="874"/>
      <c r="N72" s="874"/>
      <c r="O72" s="874"/>
      <c r="P72" s="875"/>
      <c r="Q72" s="876"/>
      <c r="R72" s="830"/>
      <c r="S72" s="830"/>
      <c r="T72" s="830"/>
      <c r="U72" s="830"/>
      <c r="V72" s="830"/>
      <c r="W72" s="830"/>
      <c r="X72" s="830"/>
      <c r="Y72" s="830"/>
      <c r="Z72" s="830"/>
      <c r="AA72" s="830"/>
      <c r="AB72" s="830"/>
      <c r="AC72" s="830"/>
      <c r="AD72" s="830"/>
      <c r="AE72" s="830"/>
      <c r="AF72" s="830"/>
      <c r="AG72" s="830"/>
      <c r="AH72" s="830"/>
      <c r="AI72" s="830"/>
      <c r="AJ72" s="830"/>
      <c r="AK72" s="830"/>
      <c r="AL72" s="830"/>
      <c r="AM72" s="830"/>
      <c r="AN72" s="830"/>
      <c r="AO72" s="830"/>
      <c r="AP72" s="830"/>
      <c r="AQ72" s="830"/>
      <c r="AR72" s="830"/>
      <c r="AS72" s="830"/>
      <c r="AT72" s="830"/>
      <c r="AU72" s="830"/>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15">
      <c r="A73" s="226">
        <v>6</v>
      </c>
      <c r="B73" s="873"/>
      <c r="C73" s="874"/>
      <c r="D73" s="874"/>
      <c r="E73" s="874"/>
      <c r="F73" s="874"/>
      <c r="G73" s="874"/>
      <c r="H73" s="874"/>
      <c r="I73" s="874"/>
      <c r="J73" s="874"/>
      <c r="K73" s="874"/>
      <c r="L73" s="874"/>
      <c r="M73" s="874"/>
      <c r="N73" s="874"/>
      <c r="O73" s="874"/>
      <c r="P73" s="875"/>
      <c r="Q73" s="876"/>
      <c r="R73" s="830"/>
      <c r="S73" s="830"/>
      <c r="T73" s="830"/>
      <c r="U73" s="830"/>
      <c r="V73" s="830"/>
      <c r="W73" s="830"/>
      <c r="X73" s="830"/>
      <c r="Y73" s="830"/>
      <c r="Z73" s="830"/>
      <c r="AA73" s="830"/>
      <c r="AB73" s="830"/>
      <c r="AC73" s="830"/>
      <c r="AD73" s="830"/>
      <c r="AE73" s="830"/>
      <c r="AF73" s="830"/>
      <c r="AG73" s="830"/>
      <c r="AH73" s="830"/>
      <c r="AI73" s="830"/>
      <c r="AJ73" s="830"/>
      <c r="AK73" s="830"/>
      <c r="AL73" s="830"/>
      <c r="AM73" s="830"/>
      <c r="AN73" s="830"/>
      <c r="AO73" s="830"/>
      <c r="AP73" s="830"/>
      <c r="AQ73" s="830"/>
      <c r="AR73" s="830"/>
      <c r="AS73" s="830"/>
      <c r="AT73" s="830"/>
      <c r="AU73" s="830"/>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15">
      <c r="A74" s="226">
        <v>7</v>
      </c>
      <c r="B74" s="873"/>
      <c r="C74" s="874"/>
      <c r="D74" s="874"/>
      <c r="E74" s="874"/>
      <c r="F74" s="874"/>
      <c r="G74" s="874"/>
      <c r="H74" s="874"/>
      <c r="I74" s="874"/>
      <c r="J74" s="874"/>
      <c r="K74" s="874"/>
      <c r="L74" s="874"/>
      <c r="M74" s="874"/>
      <c r="N74" s="874"/>
      <c r="O74" s="874"/>
      <c r="P74" s="875"/>
      <c r="Q74" s="876"/>
      <c r="R74" s="830"/>
      <c r="S74" s="830"/>
      <c r="T74" s="830"/>
      <c r="U74" s="830"/>
      <c r="V74" s="830"/>
      <c r="W74" s="830"/>
      <c r="X74" s="830"/>
      <c r="Y74" s="830"/>
      <c r="Z74" s="830"/>
      <c r="AA74" s="830"/>
      <c r="AB74" s="830"/>
      <c r="AC74" s="830"/>
      <c r="AD74" s="830"/>
      <c r="AE74" s="830"/>
      <c r="AF74" s="830"/>
      <c r="AG74" s="830"/>
      <c r="AH74" s="830"/>
      <c r="AI74" s="830"/>
      <c r="AJ74" s="830"/>
      <c r="AK74" s="830"/>
      <c r="AL74" s="830"/>
      <c r="AM74" s="830"/>
      <c r="AN74" s="830"/>
      <c r="AO74" s="830"/>
      <c r="AP74" s="830"/>
      <c r="AQ74" s="830"/>
      <c r="AR74" s="830"/>
      <c r="AS74" s="830"/>
      <c r="AT74" s="830"/>
      <c r="AU74" s="830"/>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15">
      <c r="A75" s="226">
        <v>8</v>
      </c>
      <c r="B75" s="873"/>
      <c r="C75" s="874"/>
      <c r="D75" s="874"/>
      <c r="E75" s="874"/>
      <c r="F75" s="874"/>
      <c r="G75" s="874"/>
      <c r="H75" s="874"/>
      <c r="I75" s="874"/>
      <c r="J75" s="874"/>
      <c r="K75" s="874"/>
      <c r="L75" s="874"/>
      <c r="M75" s="874"/>
      <c r="N75" s="874"/>
      <c r="O75" s="874"/>
      <c r="P75" s="875"/>
      <c r="Q75" s="877"/>
      <c r="R75" s="878"/>
      <c r="S75" s="878"/>
      <c r="T75" s="878"/>
      <c r="U75" s="834"/>
      <c r="V75" s="879"/>
      <c r="W75" s="878"/>
      <c r="X75" s="878"/>
      <c r="Y75" s="878"/>
      <c r="Z75" s="834"/>
      <c r="AA75" s="879"/>
      <c r="AB75" s="878"/>
      <c r="AC75" s="878"/>
      <c r="AD75" s="878"/>
      <c r="AE75" s="834"/>
      <c r="AF75" s="879"/>
      <c r="AG75" s="878"/>
      <c r="AH75" s="878"/>
      <c r="AI75" s="878"/>
      <c r="AJ75" s="834"/>
      <c r="AK75" s="879"/>
      <c r="AL75" s="878"/>
      <c r="AM75" s="878"/>
      <c r="AN75" s="878"/>
      <c r="AO75" s="834"/>
      <c r="AP75" s="879"/>
      <c r="AQ75" s="878"/>
      <c r="AR75" s="878"/>
      <c r="AS75" s="878"/>
      <c r="AT75" s="834"/>
      <c r="AU75" s="879"/>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15">
      <c r="A76" s="226">
        <v>9</v>
      </c>
      <c r="B76" s="873"/>
      <c r="C76" s="874"/>
      <c r="D76" s="874"/>
      <c r="E76" s="874"/>
      <c r="F76" s="874"/>
      <c r="G76" s="874"/>
      <c r="H76" s="874"/>
      <c r="I76" s="874"/>
      <c r="J76" s="874"/>
      <c r="K76" s="874"/>
      <c r="L76" s="874"/>
      <c r="M76" s="874"/>
      <c r="N76" s="874"/>
      <c r="O76" s="874"/>
      <c r="P76" s="875"/>
      <c r="Q76" s="877"/>
      <c r="R76" s="878"/>
      <c r="S76" s="878"/>
      <c r="T76" s="878"/>
      <c r="U76" s="834"/>
      <c r="V76" s="879"/>
      <c r="W76" s="878"/>
      <c r="X76" s="878"/>
      <c r="Y76" s="878"/>
      <c r="Z76" s="834"/>
      <c r="AA76" s="879"/>
      <c r="AB76" s="878"/>
      <c r="AC76" s="878"/>
      <c r="AD76" s="878"/>
      <c r="AE76" s="834"/>
      <c r="AF76" s="879"/>
      <c r="AG76" s="878"/>
      <c r="AH76" s="878"/>
      <c r="AI76" s="878"/>
      <c r="AJ76" s="834"/>
      <c r="AK76" s="879"/>
      <c r="AL76" s="878"/>
      <c r="AM76" s="878"/>
      <c r="AN76" s="878"/>
      <c r="AO76" s="834"/>
      <c r="AP76" s="879"/>
      <c r="AQ76" s="878"/>
      <c r="AR76" s="878"/>
      <c r="AS76" s="878"/>
      <c r="AT76" s="834"/>
      <c r="AU76" s="879"/>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15">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15">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15">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15">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15">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15">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15">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15">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15">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15">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15">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
      <c r="A88" s="228" t="s">
        <v>377</v>
      </c>
      <c r="B88" s="789" t="s">
        <v>405</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c r="AG88" s="844"/>
      <c r="AH88" s="844"/>
      <c r="AI88" s="844"/>
      <c r="AJ88" s="844"/>
      <c r="AK88" s="841"/>
      <c r="AL88" s="841"/>
      <c r="AM88" s="841"/>
      <c r="AN88" s="841"/>
      <c r="AO88" s="841"/>
      <c r="AP88" s="844"/>
      <c r="AQ88" s="844"/>
      <c r="AR88" s="844"/>
      <c r="AS88" s="844"/>
      <c r="AT88" s="844"/>
      <c r="AU88" s="844"/>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789" t="s">
        <v>406</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v>18</v>
      </c>
      <c r="CS102" s="852"/>
      <c r="CT102" s="852"/>
      <c r="CU102" s="852"/>
      <c r="CV102" s="891"/>
      <c r="CW102" s="890">
        <v>5</v>
      </c>
      <c r="CX102" s="852"/>
      <c r="CY102" s="852"/>
      <c r="CZ102" s="852"/>
      <c r="DA102" s="891"/>
      <c r="DB102" s="890"/>
      <c r="DC102" s="852"/>
      <c r="DD102" s="852"/>
      <c r="DE102" s="852"/>
      <c r="DF102" s="891"/>
      <c r="DG102" s="890"/>
      <c r="DH102" s="852"/>
      <c r="DI102" s="852"/>
      <c r="DJ102" s="852"/>
      <c r="DK102" s="891"/>
      <c r="DL102" s="890">
        <v>252</v>
      </c>
      <c r="DM102" s="852"/>
      <c r="DN102" s="852"/>
      <c r="DO102" s="852"/>
      <c r="DP102" s="891"/>
      <c r="DQ102" s="890">
        <v>227</v>
      </c>
      <c r="DR102" s="852"/>
      <c r="DS102" s="852"/>
      <c r="DT102" s="852"/>
      <c r="DU102" s="891"/>
      <c r="DV102" s="789"/>
      <c r="DW102" s="790"/>
      <c r="DX102" s="790"/>
      <c r="DY102" s="790"/>
      <c r="DZ102" s="914"/>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407</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408</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409</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410</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17" t="s">
        <v>411</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412</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15">
      <c r="A109" s="912" t="s">
        <v>413</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414</v>
      </c>
      <c r="AB109" s="893"/>
      <c r="AC109" s="893"/>
      <c r="AD109" s="893"/>
      <c r="AE109" s="894"/>
      <c r="AF109" s="892" t="s">
        <v>415</v>
      </c>
      <c r="AG109" s="893"/>
      <c r="AH109" s="893"/>
      <c r="AI109" s="893"/>
      <c r="AJ109" s="894"/>
      <c r="AK109" s="892" t="s">
        <v>294</v>
      </c>
      <c r="AL109" s="893"/>
      <c r="AM109" s="893"/>
      <c r="AN109" s="893"/>
      <c r="AO109" s="894"/>
      <c r="AP109" s="892" t="s">
        <v>416</v>
      </c>
      <c r="AQ109" s="893"/>
      <c r="AR109" s="893"/>
      <c r="AS109" s="893"/>
      <c r="AT109" s="895"/>
      <c r="AU109" s="912" t="s">
        <v>413</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414</v>
      </c>
      <c r="BR109" s="893"/>
      <c r="BS109" s="893"/>
      <c r="BT109" s="893"/>
      <c r="BU109" s="894"/>
      <c r="BV109" s="892" t="s">
        <v>415</v>
      </c>
      <c r="BW109" s="893"/>
      <c r="BX109" s="893"/>
      <c r="BY109" s="893"/>
      <c r="BZ109" s="894"/>
      <c r="CA109" s="892" t="s">
        <v>294</v>
      </c>
      <c r="CB109" s="893"/>
      <c r="CC109" s="893"/>
      <c r="CD109" s="893"/>
      <c r="CE109" s="894"/>
      <c r="CF109" s="913" t="s">
        <v>416</v>
      </c>
      <c r="CG109" s="913"/>
      <c r="CH109" s="913"/>
      <c r="CI109" s="913"/>
      <c r="CJ109" s="913"/>
      <c r="CK109" s="892" t="s">
        <v>417</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414</v>
      </c>
      <c r="DH109" s="893"/>
      <c r="DI109" s="893"/>
      <c r="DJ109" s="893"/>
      <c r="DK109" s="894"/>
      <c r="DL109" s="892" t="s">
        <v>415</v>
      </c>
      <c r="DM109" s="893"/>
      <c r="DN109" s="893"/>
      <c r="DO109" s="893"/>
      <c r="DP109" s="894"/>
      <c r="DQ109" s="892" t="s">
        <v>294</v>
      </c>
      <c r="DR109" s="893"/>
      <c r="DS109" s="893"/>
      <c r="DT109" s="893"/>
      <c r="DU109" s="894"/>
      <c r="DV109" s="892" t="s">
        <v>416</v>
      </c>
      <c r="DW109" s="893"/>
      <c r="DX109" s="893"/>
      <c r="DY109" s="893"/>
      <c r="DZ109" s="895"/>
    </row>
    <row r="110" spans="1:131" s="218" customFormat="1" ht="26.25" customHeight="1" x14ac:dyDescent="0.15">
      <c r="A110" s="896" t="s">
        <v>418</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5748710</v>
      </c>
      <c r="AB110" s="900"/>
      <c r="AC110" s="900"/>
      <c r="AD110" s="900"/>
      <c r="AE110" s="901"/>
      <c r="AF110" s="902">
        <v>5564792</v>
      </c>
      <c r="AG110" s="900"/>
      <c r="AH110" s="900"/>
      <c r="AI110" s="900"/>
      <c r="AJ110" s="901"/>
      <c r="AK110" s="902">
        <v>5706497</v>
      </c>
      <c r="AL110" s="900"/>
      <c r="AM110" s="900"/>
      <c r="AN110" s="900"/>
      <c r="AO110" s="901"/>
      <c r="AP110" s="903">
        <v>26.3</v>
      </c>
      <c r="AQ110" s="904"/>
      <c r="AR110" s="904"/>
      <c r="AS110" s="904"/>
      <c r="AT110" s="905"/>
      <c r="AU110" s="906" t="s">
        <v>69</v>
      </c>
      <c r="AV110" s="907"/>
      <c r="AW110" s="907"/>
      <c r="AX110" s="907"/>
      <c r="AY110" s="907"/>
      <c r="AZ110" s="929" t="s">
        <v>419</v>
      </c>
      <c r="BA110" s="897"/>
      <c r="BB110" s="897"/>
      <c r="BC110" s="897"/>
      <c r="BD110" s="897"/>
      <c r="BE110" s="897"/>
      <c r="BF110" s="897"/>
      <c r="BG110" s="897"/>
      <c r="BH110" s="897"/>
      <c r="BI110" s="897"/>
      <c r="BJ110" s="897"/>
      <c r="BK110" s="897"/>
      <c r="BL110" s="897"/>
      <c r="BM110" s="897"/>
      <c r="BN110" s="897"/>
      <c r="BO110" s="897"/>
      <c r="BP110" s="898"/>
      <c r="BQ110" s="930">
        <v>62218609</v>
      </c>
      <c r="BR110" s="931"/>
      <c r="BS110" s="931"/>
      <c r="BT110" s="931"/>
      <c r="BU110" s="931"/>
      <c r="BV110" s="931">
        <v>60381913</v>
      </c>
      <c r="BW110" s="931"/>
      <c r="BX110" s="931"/>
      <c r="BY110" s="931"/>
      <c r="BZ110" s="931"/>
      <c r="CA110" s="931">
        <v>58158007</v>
      </c>
      <c r="CB110" s="931"/>
      <c r="CC110" s="931"/>
      <c r="CD110" s="931"/>
      <c r="CE110" s="931"/>
      <c r="CF110" s="944">
        <v>268</v>
      </c>
      <c r="CG110" s="945"/>
      <c r="CH110" s="945"/>
      <c r="CI110" s="945"/>
      <c r="CJ110" s="945"/>
      <c r="CK110" s="946" t="s">
        <v>420</v>
      </c>
      <c r="CL110" s="947"/>
      <c r="CM110" s="929" t="s">
        <v>421</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18" customFormat="1" ht="26.25" customHeight="1" x14ac:dyDescent="0.15">
      <c r="A111" s="934" t="s">
        <v>422</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423</v>
      </c>
      <c r="BA111" s="923"/>
      <c r="BB111" s="923"/>
      <c r="BC111" s="923"/>
      <c r="BD111" s="923"/>
      <c r="BE111" s="923"/>
      <c r="BF111" s="923"/>
      <c r="BG111" s="923"/>
      <c r="BH111" s="923"/>
      <c r="BI111" s="923"/>
      <c r="BJ111" s="923"/>
      <c r="BK111" s="923"/>
      <c r="BL111" s="923"/>
      <c r="BM111" s="923"/>
      <c r="BN111" s="923"/>
      <c r="BO111" s="923"/>
      <c r="BP111" s="924"/>
      <c r="BQ111" s="925">
        <v>290550</v>
      </c>
      <c r="BR111" s="926"/>
      <c r="BS111" s="926"/>
      <c r="BT111" s="926"/>
      <c r="BU111" s="926"/>
      <c r="BV111" s="926">
        <v>269053</v>
      </c>
      <c r="BW111" s="926"/>
      <c r="BX111" s="926"/>
      <c r="BY111" s="926"/>
      <c r="BZ111" s="926"/>
      <c r="CA111" s="926">
        <v>247644</v>
      </c>
      <c r="CB111" s="926"/>
      <c r="CC111" s="926"/>
      <c r="CD111" s="926"/>
      <c r="CE111" s="926"/>
      <c r="CF111" s="920">
        <v>1.1000000000000001</v>
      </c>
      <c r="CG111" s="921"/>
      <c r="CH111" s="921"/>
      <c r="CI111" s="921"/>
      <c r="CJ111" s="921"/>
      <c r="CK111" s="948"/>
      <c r="CL111" s="949"/>
      <c r="CM111" s="922" t="s">
        <v>424</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18" customFormat="1" ht="26.25" customHeight="1" x14ac:dyDescent="0.15">
      <c r="A112" s="952" t="s">
        <v>425</v>
      </c>
      <c r="B112" s="953"/>
      <c r="C112" s="923" t="s">
        <v>426</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427</v>
      </c>
      <c r="BA112" s="923"/>
      <c r="BB112" s="923"/>
      <c r="BC112" s="923"/>
      <c r="BD112" s="923"/>
      <c r="BE112" s="923"/>
      <c r="BF112" s="923"/>
      <c r="BG112" s="923"/>
      <c r="BH112" s="923"/>
      <c r="BI112" s="923"/>
      <c r="BJ112" s="923"/>
      <c r="BK112" s="923"/>
      <c r="BL112" s="923"/>
      <c r="BM112" s="923"/>
      <c r="BN112" s="923"/>
      <c r="BO112" s="923"/>
      <c r="BP112" s="924"/>
      <c r="BQ112" s="925">
        <v>6034534</v>
      </c>
      <c r="BR112" s="926"/>
      <c r="BS112" s="926"/>
      <c r="BT112" s="926"/>
      <c r="BU112" s="926"/>
      <c r="BV112" s="926">
        <v>5930679</v>
      </c>
      <c r="BW112" s="926"/>
      <c r="BX112" s="926"/>
      <c r="BY112" s="926"/>
      <c r="BZ112" s="926"/>
      <c r="CA112" s="926">
        <v>6196380</v>
      </c>
      <c r="CB112" s="926"/>
      <c r="CC112" s="926"/>
      <c r="CD112" s="926"/>
      <c r="CE112" s="926"/>
      <c r="CF112" s="920">
        <v>28.6</v>
      </c>
      <c r="CG112" s="921"/>
      <c r="CH112" s="921"/>
      <c r="CI112" s="921"/>
      <c r="CJ112" s="921"/>
      <c r="CK112" s="948"/>
      <c r="CL112" s="949"/>
      <c r="CM112" s="922" t="s">
        <v>428</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15">
      <c r="A113" s="954"/>
      <c r="B113" s="955"/>
      <c r="C113" s="923" t="s">
        <v>429</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895650</v>
      </c>
      <c r="AB113" s="938"/>
      <c r="AC113" s="938"/>
      <c r="AD113" s="938"/>
      <c r="AE113" s="939"/>
      <c r="AF113" s="940">
        <v>770634</v>
      </c>
      <c r="AG113" s="938"/>
      <c r="AH113" s="938"/>
      <c r="AI113" s="938"/>
      <c r="AJ113" s="939"/>
      <c r="AK113" s="940">
        <v>805971</v>
      </c>
      <c r="AL113" s="938"/>
      <c r="AM113" s="938"/>
      <c r="AN113" s="938"/>
      <c r="AO113" s="939"/>
      <c r="AP113" s="941">
        <v>3.7</v>
      </c>
      <c r="AQ113" s="942"/>
      <c r="AR113" s="942"/>
      <c r="AS113" s="942"/>
      <c r="AT113" s="943"/>
      <c r="AU113" s="908"/>
      <c r="AV113" s="909"/>
      <c r="AW113" s="909"/>
      <c r="AX113" s="909"/>
      <c r="AY113" s="909"/>
      <c r="AZ113" s="922" t="s">
        <v>430</v>
      </c>
      <c r="BA113" s="923"/>
      <c r="BB113" s="923"/>
      <c r="BC113" s="923"/>
      <c r="BD113" s="923"/>
      <c r="BE113" s="923"/>
      <c r="BF113" s="923"/>
      <c r="BG113" s="923"/>
      <c r="BH113" s="923"/>
      <c r="BI113" s="923"/>
      <c r="BJ113" s="923"/>
      <c r="BK113" s="923"/>
      <c r="BL113" s="923"/>
      <c r="BM113" s="923"/>
      <c r="BN113" s="923"/>
      <c r="BO113" s="923"/>
      <c r="BP113" s="924"/>
      <c r="BQ113" s="925">
        <v>561084</v>
      </c>
      <c r="BR113" s="926"/>
      <c r="BS113" s="926"/>
      <c r="BT113" s="926"/>
      <c r="BU113" s="926"/>
      <c r="BV113" s="926">
        <v>473948</v>
      </c>
      <c r="BW113" s="926"/>
      <c r="BX113" s="926"/>
      <c r="BY113" s="926"/>
      <c r="BZ113" s="926"/>
      <c r="CA113" s="926">
        <v>436900</v>
      </c>
      <c r="CB113" s="926"/>
      <c r="CC113" s="926"/>
      <c r="CD113" s="926"/>
      <c r="CE113" s="926"/>
      <c r="CF113" s="920">
        <v>2</v>
      </c>
      <c r="CG113" s="921"/>
      <c r="CH113" s="921"/>
      <c r="CI113" s="921"/>
      <c r="CJ113" s="921"/>
      <c r="CK113" s="948"/>
      <c r="CL113" s="949"/>
      <c r="CM113" s="922" t="s">
        <v>431</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15">
      <c r="A114" s="954"/>
      <c r="B114" s="955"/>
      <c r="C114" s="923" t="s">
        <v>432</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81358</v>
      </c>
      <c r="AB114" s="959"/>
      <c r="AC114" s="959"/>
      <c r="AD114" s="959"/>
      <c r="AE114" s="960"/>
      <c r="AF114" s="961">
        <v>86996</v>
      </c>
      <c r="AG114" s="959"/>
      <c r="AH114" s="959"/>
      <c r="AI114" s="959"/>
      <c r="AJ114" s="960"/>
      <c r="AK114" s="961">
        <v>86204</v>
      </c>
      <c r="AL114" s="959"/>
      <c r="AM114" s="959"/>
      <c r="AN114" s="959"/>
      <c r="AO114" s="960"/>
      <c r="AP114" s="962">
        <v>0.4</v>
      </c>
      <c r="AQ114" s="963"/>
      <c r="AR114" s="963"/>
      <c r="AS114" s="963"/>
      <c r="AT114" s="964"/>
      <c r="AU114" s="908"/>
      <c r="AV114" s="909"/>
      <c r="AW114" s="909"/>
      <c r="AX114" s="909"/>
      <c r="AY114" s="909"/>
      <c r="AZ114" s="922" t="s">
        <v>433</v>
      </c>
      <c r="BA114" s="923"/>
      <c r="BB114" s="923"/>
      <c r="BC114" s="923"/>
      <c r="BD114" s="923"/>
      <c r="BE114" s="923"/>
      <c r="BF114" s="923"/>
      <c r="BG114" s="923"/>
      <c r="BH114" s="923"/>
      <c r="BI114" s="923"/>
      <c r="BJ114" s="923"/>
      <c r="BK114" s="923"/>
      <c r="BL114" s="923"/>
      <c r="BM114" s="923"/>
      <c r="BN114" s="923"/>
      <c r="BO114" s="923"/>
      <c r="BP114" s="924"/>
      <c r="BQ114" s="925">
        <v>4452284</v>
      </c>
      <c r="BR114" s="926"/>
      <c r="BS114" s="926"/>
      <c r="BT114" s="926"/>
      <c r="BU114" s="926"/>
      <c r="BV114" s="926">
        <v>4595894</v>
      </c>
      <c r="BW114" s="926"/>
      <c r="BX114" s="926"/>
      <c r="BY114" s="926"/>
      <c r="BZ114" s="926"/>
      <c r="CA114" s="926">
        <v>4471163</v>
      </c>
      <c r="CB114" s="926"/>
      <c r="CC114" s="926"/>
      <c r="CD114" s="926"/>
      <c r="CE114" s="926"/>
      <c r="CF114" s="920">
        <v>20.6</v>
      </c>
      <c r="CG114" s="921"/>
      <c r="CH114" s="921"/>
      <c r="CI114" s="921"/>
      <c r="CJ114" s="921"/>
      <c r="CK114" s="948"/>
      <c r="CL114" s="949"/>
      <c r="CM114" s="922" t="s">
        <v>434</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15">
      <c r="A115" s="954"/>
      <c r="B115" s="955"/>
      <c r="C115" s="923" t="s">
        <v>435</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v>57227</v>
      </c>
      <c r="AB115" s="938"/>
      <c r="AC115" s="938"/>
      <c r="AD115" s="938"/>
      <c r="AE115" s="939"/>
      <c r="AF115" s="940">
        <v>21496</v>
      </c>
      <c r="AG115" s="938"/>
      <c r="AH115" s="938"/>
      <c r="AI115" s="938"/>
      <c r="AJ115" s="939"/>
      <c r="AK115" s="940">
        <v>21409</v>
      </c>
      <c r="AL115" s="938"/>
      <c r="AM115" s="938"/>
      <c r="AN115" s="938"/>
      <c r="AO115" s="939"/>
      <c r="AP115" s="941">
        <v>0.1</v>
      </c>
      <c r="AQ115" s="942"/>
      <c r="AR115" s="942"/>
      <c r="AS115" s="942"/>
      <c r="AT115" s="943"/>
      <c r="AU115" s="908"/>
      <c r="AV115" s="909"/>
      <c r="AW115" s="909"/>
      <c r="AX115" s="909"/>
      <c r="AY115" s="909"/>
      <c r="AZ115" s="922" t="s">
        <v>436</v>
      </c>
      <c r="BA115" s="923"/>
      <c r="BB115" s="923"/>
      <c r="BC115" s="923"/>
      <c r="BD115" s="923"/>
      <c r="BE115" s="923"/>
      <c r="BF115" s="923"/>
      <c r="BG115" s="923"/>
      <c r="BH115" s="923"/>
      <c r="BI115" s="923"/>
      <c r="BJ115" s="923"/>
      <c r="BK115" s="923"/>
      <c r="BL115" s="923"/>
      <c r="BM115" s="923"/>
      <c r="BN115" s="923"/>
      <c r="BO115" s="923"/>
      <c r="BP115" s="924"/>
      <c r="BQ115" s="925">
        <v>226813</v>
      </c>
      <c r="BR115" s="926"/>
      <c r="BS115" s="926"/>
      <c r="BT115" s="926"/>
      <c r="BU115" s="926"/>
      <c r="BV115" s="926">
        <v>226824</v>
      </c>
      <c r="BW115" s="926"/>
      <c r="BX115" s="926"/>
      <c r="BY115" s="926"/>
      <c r="BZ115" s="926"/>
      <c r="CA115" s="926">
        <v>226830</v>
      </c>
      <c r="CB115" s="926"/>
      <c r="CC115" s="926"/>
      <c r="CD115" s="926"/>
      <c r="CE115" s="926"/>
      <c r="CF115" s="920">
        <v>1</v>
      </c>
      <c r="CG115" s="921"/>
      <c r="CH115" s="921"/>
      <c r="CI115" s="921"/>
      <c r="CJ115" s="921"/>
      <c r="CK115" s="948"/>
      <c r="CL115" s="949"/>
      <c r="CM115" s="922" t="s">
        <v>437</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122</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18" customFormat="1" ht="26.25" customHeight="1" x14ac:dyDescent="0.15">
      <c r="A116" s="956"/>
      <c r="B116" s="957"/>
      <c r="C116" s="965" t="s">
        <v>438</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122</v>
      </c>
      <c r="AB116" s="959"/>
      <c r="AC116" s="959"/>
      <c r="AD116" s="959"/>
      <c r="AE116" s="960"/>
      <c r="AF116" s="961">
        <v>1581</v>
      </c>
      <c r="AG116" s="959"/>
      <c r="AH116" s="959"/>
      <c r="AI116" s="959"/>
      <c r="AJ116" s="960"/>
      <c r="AK116" s="961" t="s">
        <v>122</v>
      </c>
      <c r="AL116" s="959"/>
      <c r="AM116" s="959"/>
      <c r="AN116" s="959"/>
      <c r="AO116" s="960"/>
      <c r="AP116" s="962" t="s">
        <v>122</v>
      </c>
      <c r="AQ116" s="963"/>
      <c r="AR116" s="963"/>
      <c r="AS116" s="963"/>
      <c r="AT116" s="964"/>
      <c r="AU116" s="908"/>
      <c r="AV116" s="909"/>
      <c r="AW116" s="909"/>
      <c r="AX116" s="909"/>
      <c r="AY116" s="909"/>
      <c r="AZ116" s="967" t="s">
        <v>439</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440</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v>290550</v>
      </c>
      <c r="DH116" s="959"/>
      <c r="DI116" s="959"/>
      <c r="DJ116" s="959"/>
      <c r="DK116" s="960"/>
      <c r="DL116" s="961">
        <v>269053</v>
      </c>
      <c r="DM116" s="959"/>
      <c r="DN116" s="959"/>
      <c r="DO116" s="959"/>
      <c r="DP116" s="960"/>
      <c r="DQ116" s="961">
        <v>247644</v>
      </c>
      <c r="DR116" s="959"/>
      <c r="DS116" s="959"/>
      <c r="DT116" s="959"/>
      <c r="DU116" s="960"/>
      <c r="DV116" s="962">
        <v>1.1000000000000001</v>
      </c>
      <c r="DW116" s="963"/>
      <c r="DX116" s="963"/>
      <c r="DY116" s="963"/>
      <c r="DZ116" s="964"/>
    </row>
    <row r="117" spans="1:130" s="218" customFormat="1" ht="26.25" customHeight="1" x14ac:dyDescent="0.15">
      <c r="A117" s="912" t="s">
        <v>177</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441</v>
      </c>
      <c r="Z117" s="894"/>
      <c r="AA117" s="978">
        <v>6782945</v>
      </c>
      <c r="AB117" s="979"/>
      <c r="AC117" s="979"/>
      <c r="AD117" s="979"/>
      <c r="AE117" s="980"/>
      <c r="AF117" s="981">
        <v>6445499</v>
      </c>
      <c r="AG117" s="979"/>
      <c r="AH117" s="979"/>
      <c r="AI117" s="979"/>
      <c r="AJ117" s="980"/>
      <c r="AK117" s="981">
        <v>6620081</v>
      </c>
      <c r="AL117" s="979"/>
      <c r="AM117" s="979"/>
      <c r="AN117" s="979"/>
      <c r="AO117" s="980"/>
      <c r="AP117" s="982"/>
      <c r="AQ117" s="983"/>
      <c r="AR117" s="983"/>
      <c r="AS117" s="983"/>
      <c r="AT117" s="984"/>
      <c r="AU117" s="908"/>
      <c r="AV117" s="909"/>
      <c r="AW117" s="909"/>
      <c r="AX117" s="909"/>
      <c r="AY117" s="909"/>
      <c r="AZ117" s="974" t="s">
        <v>442</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443</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15">
      <c r="A118" s="912" t="s">
        <v>417</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414</v>
      </c>
      <c r="AB118" s="893"/>
      <c r="AC118" s="893"/>
      <c r="AD118" s="893"/>
      <c r="AE118" s="894"/>
      <c r="AF118" s="892" t="s">
        <v>415</v>
      </c>
      <c r="AG118" s="893"/>
      <c r="AH118" s="893"/>
      <c r="AI118" s="893"/>
      <c r="AJ118" s="894"/>
      <c r="AK118" s="892" t="s">
        <v>294</v>
      </c>
      <c r="AL118" s="893"/>
      <c r="AM118" s="893"/>
      <c r="AN118" s="893"/>
      <c r="AO118" s="894"/>
      <c r="AP118" s="970" t="s">
        <v>416</v>
      </c>
      <c r="AQ118" s="971"/>
      <c r="AR118" s="971"/>
      <c r="AS118" s="971"/>
      <c r="AT118" s="972"/>
      <c r="AU118" s="908"/>
      <c r="AV118" s="909"/>
      <c r="AW118" s="909"/>
      <c r="AX118" s="909"/>
      <c r="AY118" s="909"/>
      <c r="AZ118" s="973" t="s">
        <v>444</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445</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15">
      <c r="A119" s="1056" t="s">
        <v>420</v>
      </c>
      <c r="B119" s="947"/>
      <c r="C119" s="929" t="s">
        <v>421</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39" t="s">
        <v>177</v>
      </c>
      <c r="BA119" s="239"/>
      <c r="BB119" s="239"/>
      <c r="BC119" s="239"/>
      <c r="BD119" s="239"/>
      <c r="BE119" s="239"/>
      <c r="BF119" s="239"/>
      <c r="BG119" s="239"/>
      <c r="BH119" s="239"/>
      <c r="BI119" s="239"/>
      <c r="BJ119" s="239"/>
      <c r="BK119" s="239"/>
      <c r="BL119" s="239"/>
      <c r="BM119" s="239"/>
      <c r="BN119" s="239"/>
      <c r="BO119" s="977" t="s">
        <v>446</v>
      </c>
      <c r="BP119" s="1005"/>
      <c r="BQ119" s="999">
        <v>73783874</v>
      </c>
      <c r="BR119" s="1000"/>
      <c r="BS119" s="1000"/>
      <c r="BT119" s="1000"/>
      <c r="BU119" s="1000"/>
      <c r="BV119" s="1000">
        <v>71878311</v>
      </c>
      <c r="BW119" s="1000"/>
      <c r="BX119" s="1000"/>
      <c r="BY119" s="1000"/>
      <c r="BZ119" s="1000"/>
      <c r="CA119" s="1000">
        <v>69736924</v>
      </c>
      <c r="CB119" s="1000"/>
      <c r="CC119" s="1000"/>
      <c r="CD119" s="1000"/>
      <c r="CE119" s="1000"/>
      <c r="CF119" s="1001"/>
      <c r="CG119" s="1002"/>
      <c r="CH119" s="1002"/>
      <c r="CI119" s="1002"/>
      <c r="CJ119" s="1003"/>
      <c r="CK119" s="950"/>
      <c r="CL119" s="951"/>
      <c r="CM119" s="973" t="s">
        <v>447</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18" customFormat="1" ht="26.25" customHeight="1" x14ac:dyDescent="0.15">
      <c r="A120" s="1057"/>
      <c r="B120" s="949"/>
      <c r="C120" s="922" t="s">
        <v>424</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448</v>
      </c>
      <c r="AV120" s="992"/>
      <c r="AW120" s="992"/>
      <c r="AX120" s="992"/>
      <c r="AY120" s="993"/>
      <c r="AZ120" s="929" t="s">
        <v>449</v>
      </c>
      <c r="BA120" s="897"/>
      <c r="BB120" s="897"/>
      <c r="BC120" s="897"/>
      <c r="BD120" s="897"/>
      <c r="BE120" s="897"/>
      <c r="BF120" s="897"/>
      <c r="BG120" s="897"/>
      <c r="BH120" s="897"/>
      <c r="BI120" s="897"/>
      <c r="BJ120" s="897"/>
      <c r="BK120" s="897"/>
      <c r="BL120" s="897"/>
      <c r="BM120" s="897"/>
      <c r="BN120" s="897"/>
      <c r="BO120" s="897"/>
      <c r="BP120" s="898"/>
      <c r="BQ120" s="930">
        <v>12261615</v>
      </c>
      <c r="BR120" s="931"/>
      <c r="BS120" s="931"/>
      <c r="BT120" s="931"/>
      <c r="BU120" s="931"/>
      <c r="BV120" s="931">
        <v>11837740</v>
      </c>
      <c r="BW120" s="931"/>
      <c r="BX120" s="931"/>
      <c r="BY120" s="931"/>
      <c r="BZ120" s="931"/>
      <c r="CA120" s="931">
        <v>11007533</v>
      </c>
      <c r="CB120" s="931"/>
      <c r="CC120" s="931"/>
      <c r="CD120" s="931"/>
      <c r="CE120" s="931"/>
      <c r="CF120" s="944">
        <v>50.7</v>
      </c>
      <c r="CG120" s="945"/>
      <c r="CH120" s="945"/>
      <c r="CI120" s="945"/>
      <c r="CJ120" s="945"/>
      <c r="CK120" s="1006" t="s">
        <v>450</v>
      </c>
      <c r="CL120" s="1007"/>
      <c r="CM120" s="1007"/>
      <c r="CN120" s="1007"/>
      <c r="CO120" s="1008"/>
      <c r="CP120" s="1014" t="s">
        <v>395</v>
      </c>
      <c r="CQ120" s="1015"/>
      <c r="CR120" s="1015"/>
      <c r="CS120" s="1015"/>
      <c r="CT120" s="1015"/>
      <c r="CU120" s="1015"/>
      <c r="CV120" s="1015"/>
      <c r="CW120" s="1015"/>
      <c r="CX120" s="1015"/>
      <c r="CY120" s="1015"/>
      <c r="CZ120" s="1015"/>
      <c r="DA120" s="1015"/>
      <c r="DB120" s="1015"/>
      <c r="DC120" s="1015"/>
      <c r="DD120" s="1015"/>
      <c r="DE120" s="1015"/>
      <c r="DF120" s="1016"/>
      <c r="DG120" s="930">
        <v>3848954</v>
      </c>
      <c r="DH120" s="931"/>
      <c r="DI120" s="931"/>
      <c r="DJ120" s="931"/>
      <c r="DK120" s="931"/>
      <c r="DL120" s="931">
        <v>3489374</v>
      </c>
      <c r="DM120" s="931"/>
      <c r="DN120" s="931"/>
      <c r="DO120" s="931"/>
      <c r="DP120" s="931"/>
      <c r="DQ120" s="931">
        <v>3415680</v>
      </c>
      <c r="DR120" s="931"/>
      <c r="DS120" s="931"/>
      <c r="DT120" s="931"/>
      <c r="DU120" s="931"/>
      <c r="DV120" s="932">
        <v>15.7</v>
      </c>
      <c r="DW120" s="932"/>
      <c r="DX120" s="932"/>
      <c r="DY120" s="932"/>
      <c r="DZ120" s="933"/>
    </row>
    <row r="121" spans="1:130" s="218" customFormat="1" ht="26.25" customHeight="1" x14ac:dyDescent="0.15">
      <c r="A121" s="1057"/>
      <c r="B121" s="949"/>
      <c r="C121" s="974" t="s">
        <v>451</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452</v>
      </c>
      <c r="BA121" s="923"/>
      <c r="BB121" s="923"/>
      <c r="BC121" s="923"/>
      <c r="BD121" s="923"/>
      <c r="BE121" s="923"/>
      <c r="BF121" s="923"/>
      <c r="BG121" s="923"/>
      <c r="BH121" s="923"/>
      <c r="BI121" s="923"/>
      <c r="BJ121" s="923"/>
      <c r="BK121" s="923"/>
      <c r="BL121" s="923"/>
      <c r="BM121" s="923"/>
      <c r="BN121" s="923"/>
      <c r="BO121" s="923"/>
      <c r="BP121" s="924"/>
      <c r="BQ121" s="925">
        <v>5583356</v>
      </c>
      <c r="BR121" s="926"/>
      <c r="BS121" s="926"/>
      <c r="BT121" s="926"/>
      <c r="BU121" s="926"/>
      <c r="BV121" s="926">
        <v>5536298</v>
      </c>
      <c r="BW121" s="926"/>
      <c r="BX121" s="926"/>
      <c r="BY121" s="926"/>
      <c r="BZ121" s="926"/>
      <c r="CA121" s="926">
        <v>5812084</v>
      </c>
      <c r="CB121" s="926"/>
      <c r="CC121" s="926"/>
      <c r="CD121" s="926"/>
      <c r="CE121" s="926"/>
      <c r="CF121" s="920">
        <v>26.8</v>
      </c>
      <c r="CG121" s="921"/>
      <c r="CH121" s="921"/>
      <c r="CI121" s="921"/>
      <c r="CJ121" s="921"/>
      <c r="CK121" s="1009"/>
      <c r="CL121" s="1010"/>
      <c r="CM121" s="1010"/>
      <c r="CN121" s="1010"/>
      <c r="CO121" s="1011"/>
      <c r="CP121" s="1019" t="s">
        <v>394</v>
      </c>
      <c r="CQ121" s="1020"/>
      <c r="CR121" s="1020"/>
      <c r="CS121" s="1020"/>
      <c r="CT121" s="1020"/>
      <c r="CU121" s="1020"/>
      <c r="CV121" s="1020"/>
      <c r="CW121" s="1020"/>
      <c r="CX121" s="1020"/>
      <c r="CY121" s="1020"/>
      <c r="CZ121" s="1020"/>
      <c r="DA121" s="1020"/>
      <c r="DB121" s="1020"/>
      <c r="DC121" s="1020"/>
      <c r="DD121" s="1020"/>
      <c r="DE121" s="1020"/>
      <c r="DF121" s="1021"/>
      <c r="DG121" s="925">
        <v>1217800</v>
      </c>
      <c r="DH121" s="926"/>
      <c r="DI121" s="926"/>
      <c r="DJ121" s="926"/>
      <c r="DK121" s="926"/>
      <c r="DL121" s="926">
        <v>1190377</v>
      </c>
      <c r="DM121" s="926"/>
      <c r="DN121" s="926"/>
      <c r="DO121" s="926"/>
      <c r="DP121" s="926"/>
      <c r="DQ121" s="926">
        <v>1526217</v>
      </c>
      <c r="DR121" s="926"/>
      <c r="DS121" s="926"/>
      <c r="DT121" s="926"/>
      <c r="DU121" s="926"/>
      <c r="DV121" s="927">
        <v>7</v>
      </c>
      <c r="DW121" s="927"/>
      <c r="DX121" s="927"/>
      <c r="DY121" s="927"/>
      <c r="DZ121" s="928"/>
    </row>
    <row r="122" spans="1:130" s="218" customFormat="1" ht="26.25" customHeight="1" x14ac:dyDescent="0.15">
      <c r="A122" s="1057"/>
      <c r="B122" s="949"/>
      <c r="C122" s="922" t="s">
        <v>434</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453</v>
      </c>
      <c r="BA122" s="965"/>
      <c r="BB122" s="965"/>
      <c r="BC122" s="965"/>
      <c r="BD122" s="965"/>
      <c r="BE122" s="965"/>
      <c r="BF122" s="965"/>
      <c r="BG122" s="965"/>
      <c r="BH122" s="965"/>
      <c r="BI122" s="965"/>
      <c r="BJ122" s="965"/>
      <c r="BK122" s="965"/>
      <c r="BL122" s="965"/>
      <c r="BM122" s="965"/>
      <c r="BN122" s="965"/>
      <c r="BO122" s="965"/>
      <c r="BP122" s="966"/>
      <c r="BQ122" s="999">
        <v>39877614</v>
      </c>
      <c r="BR122" s="1000"/>
      <c r="BS122" s="1000"/>
      <c r="BT122" s="1000"/>
      <c r="BU122" s="1000"/>
      <c r="BV122" s="1000">
        <v>38160106</v>
      </c>
      <c r="BW122" s="1000"/>
      <c r="BX122" s="1000"/>
      <c r="BY122" s="1000"/>
      <c r="BZ122" s="1000"/>
      <c r="CA122" s="1000">
        <v>35528283</v>
      </c>
      <c r="CB122" s="1000"/>
      <c r="CC122" s="1000"/>
      <c r="CD122" s="1000"/>
      <c r="CE122" s="1000"/>
      <c r="CF122" s="1017">
        <v>163.69999999999999</v>
      </c>
      <c r="CG122" s="1018"/>
      <c r="CH122" s="1018"/>
      <c r="CI122" s="1018"/>
      <c r="CJ122" s="1018"/>
      <c r="CK122" s="1009"/>
      <c r="CL122" s="1010"/>
      <c r="CM122" s="1010"/>
      <c r="CN122" s="1010"/>
      <c r="CO122" s="1011"/>
      <c r="CP122" s="1019" t="s">
        <v>392</v>
      </c>
      <c r="CQ122" s="1020"/>
      <c r="CR122" s="1020"/>
      <c r="CS122" s="1020"/>
      <c r="CT122" s="1020"/>
      <c r="CU122" s="1020"/>
      <c r="CV122" s="1020"/>
      <c r="CW122" s="1020"/>
      <c r="CX122" s="1020"/>
      <c r="CY122" s="1020"/>
      <c r="CZ122" s="1020"/>
      <c r="DA122" s="1020"/>
      <c r="DB122" s="1020"/>
      <c r="DC122" s="1020"/>
      <c r="DD122" s="1020"/>
      <c r="DE122" s="1020"/>
      <c r="DF122" s="1021"/>
      <c r="DG122" s="925">
        <v>671557</v>
      </c>
      <c r="DH122" s="926"/>
      <c r="DI122" s="926"/>
      <c r="DJ122" s="926"/>
      <c r="DK122" s="926"/>
      <c r="DL122" s="926">
        <v>956864</v>
      </c>
      <c r="DM122" s="926"/>
      <c r="DN122" s="926"/>
      <c r="DO122" s="926"/>
      <c r="DP122" s="926"/>
      <c r="DQ122" s="926">
        <v>1254483</v>
      </c>
      <c r="DR122" s="926"/>
      <c r="DS122" s="926"/>
      <c r="DT122" s="926"/>
      <c r="DU122" s="926"/>
      <c r="DV122" s="927">
        <v>5.8</v>
      </c>
      <c r="DW122" s="927"/>
      <c r="DX122" s="927"/>
      <c r="DY122" s="927"/>
      <c r="DZ122" s="928"/>
    </row>
    <row r="123" spans="1:130" s="218" customFormat="1" ht="26.25" customHeight="1" x14ac:dyDescent="0.15">
      <c r="A123" s="1057"/>
      <c r="B123" s="949"/>
      <c r="C123" s="922" t="s">
        <v>440</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v>19431</v>
      </c>
      <c r="AB123" s="959"/>
      <c r="AC123" s="959"/>
      <c r="AD123" s="959"/>
      <c r="AE123" s="960"/>
      <c r="AF123" s="961">
        <v>21496</v>
      </c>
      <c r="AG123" s="959"/>
      <c r="AH123" s="959"/>
      <c r="AI123" s="959"/>
      <c r="AJ123" s="960"/>
      <c r="AK123" s="961">
        <v>21409</v>
      </c>
      <c r="AL123" s="959"/>
      <c r="AM123" s="959"/>
      <c r="AN123" s="959"/>
      <c r="AO123" s="960"/>
      <c r="AP123" s="962">
        <v>0.1</v>
      </c>
      <c r="AQ123" s="963"/>
      <c r="AR123" s="963"/>
      <c r="AS123" s="963"/>
      <c r="AT123" s="964"/>
      <c r="AU123" s="997"/>
      <c r="AV123" s="998"/>
      <c r="AW123" s="998"/>
      <c r="AX123" s="998"/>
      <c r="AY123" s="998"/>
      <c r="AZ123" s="239" t="s">
        <v>177</v>
      </c>
      <c r="BA123" s="239"/>
      <c r="BB123" s="239"/>
      <c r="BC123" s="239"/>
      <c r="BD123" s="239"/>
      <c r="BE123" s="239"/>
      <c r="BF123" s="239"/>
      <c r="BG123" s="239"/>
      <c r="BH123" s="239"/>
      <c r="BI123" s="239"/>
      <c r="BJ123" s="239"/>
      <c r="BK123" s="239"/>
      <c r="BL123" s="239"/>
      <c r="BM123" s="239"/>
      <c r="BN123" s="239"/>
      <c r="BO123" s="977" t="s">
        <v>454</v>
      </c>
      <c r="BP123" s="1005"/>
      <c r="BQ123" s="1063">
        <v>57722585</v>
      </c>
      <c r="BR123" s="1064"/>
      <c r="BS123" s="1064"/>
      <c r="BT123" s="1064"/>
      <c r="BU123" s="1064"/>
      <c r="BV123" s="1064">
        <v>55534144</v>
      </c>
      <c r="BW123" s="1064"/>
      <c r="BX123" s="1064"/>
      <c r="BY123" s="1064"/>
      <c r="BZ123" s="1064"/>
      <c r="CA123" s="1064">
        <v>52347900</v>
      </c>
      <c r="CB123" s="1064"/>
      <c r="CC123" s="1064"/>
      <c r="CD123" s="1064"/>
      <c r="CE123" s="1064"/>
      <c r="CF123" s="1001"/>
      <c r="CG123" s="1002"/>
      <c r="CH123" s="1002"/>
      <c r="CI123" s="1002"/>
      <c r="CJ123" s="1003"/>
      <c r="CK123" s="1009"/>
      <c r="CL123" s="1010"/>
      <c r="CM123" s="1010"/>
      <c r="CN123" s="1010"/>
      <c r="CO123" s="1011"/>
      <c r="CP123" s="1019" t="s">
        <v>390</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18" customFormat="1" ht="26.25" customHeight="1" thickBot="1" x14ac:dyDescent="0.2">
      <c r="A124" s="1057"/>
      <c r="B124" s="949"/>
      <c r="C124" s="922" t="s">
        <v>443</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59" t="s">
        <v>455</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v>76.400000000000006</v>
      </c>
      <c r="BR124" s="1027"/>
      <c r="BS124" s="1027"/>
      <c r="BT124" s="1027"/>
      <c r="BU124" s="1027"/>
      <c r="BV124" s="1027">
        <v>77</v>
      </c>
      <c r="BW124" s="1027"/>
      <c r="BX124" s="1027"/>
      <c r="BY124" s="1027"/>
      <c r="BZ124" s="1027"/>
      <c r="CA124" s="1027">
        <v>80.099999999999994</v>
      </c>
      <c r="CB124" s="1027"/>
      <c r="CC124" s="1027"/>
      <c r="CD124" s="1027"/>
      <c r="CE124" s="1027"/>
      <c r="CF124" s="1028"/>
      <c r="CG124" s="1029"/>
      <c r="CH124" s="1029"/>
      <c r="CI124" s="1029"/>
      <c r="CJ124" s="1030"/>
      <c r="CK124" s="1012"/>
      <c r="CL124" s="1012"/>
      <c r="CM124" s="1012"/>
      <c r="CN124" s="1012"/>
      <c r="CO124" s="1013"/>
      <c r="CP124" s="1019" t="s">
        <v>456</v>
      </c>
      <c r="CQ124" s="1020"/>
      <c r="CR124" s="1020"/>
      <c r="CS124" s="1020"/>
      <c r="CT124" s="1020"/>
      <c r="CU124" s="1020"/>
      <c r="CV124" s="1020"/>
      <c r="CW124" s="1020"/>
      <c r="CX124" s="1020"/>
      <c r="CY124" s="1020"/>
      <c r="CZ124" s="1020"/>
      <c r="DA124" s="1020"/>
      <c r="DB124" s="1020"/>
      <c r="DC124" s="1020"/>
      <c r="DD124" s="1020"/>
      <c r="DE124" s="1020"/>
      <c r="DF124" s="1021"/>
      <c r="DG124" s="1004">
        <v>296223</v>
      </c>
      <c r="DH124" s="986"/>
      <c r="DI124" s="986"/>
      <c r="DJ124" s="986"/>
      <c r="DK124" s="987"/>
      <c r="DL124" s="985">
        <v>294064</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15">
      <c r="A125" s="1057"/>
      <c r="B125" s="949"/>
      <c r="C125" s="922" t="s">
        <v>445</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457</v>
      </c>
      <c r="CL125" s="1007"/>
      <c r="CM125" s="1007"/>
      <c r="CN125" s="1007"/>
      <c r="CO125" s="1008"/>
      <c r="CP125" s="929" t="s">
        <v>458</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
      <c r="A126" s="1057"/>
      <c r="B126" s="949"/>
      <c r="C126" s="922" t="s">
        <v>447</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v>37796</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459</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x14ac:dyDescent="0.15">
      <c r="A127" s="1058"/>
      <c r="B127" s="951"/>
      <c r="C127" s="973" t="s">
        <v>460</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122</v>
      </c>
      <c r="AB127" s="959"/>
      <c r="AC127" s="959"/>
      <c r="AD127" s="959"/>
      <c r="AE127" s="960"/>
      <c r="AF127" s="961" t="s">
        <v>122</v>
      </c>
      <c r="AG127" s="959"/>
      <c r="AH127" s="959"/>
      <c r="AI127" s="959"/>
      <c r="AJ127" s="960"/>
      <c r="AK127" s="961" t="s">
        <v>122</v>
      </c>
      <c r="AL127" s="959"/>
      <c r="AM127" s="959"/>
      <c r="AN127" s="959"/>
      <c r="AO127" s="960"/>
      <c r="AP127" s="962" t="s">
        <v>122</v>
      </c>
      <c r="AQ127" s="963"/>
      <c r="AR127" s="963"/>
      <c r="AS127" s="963"/>
      <c r="AT127" s="964"/>
      <c r="AU127" s="220"/>
      <c r="AV127" s="220"/>
      <c r="AW127" s="220"/>
      <c r="AX127" s="1031" t="s">
        <v>461</v>
      </c>
      <c r="AY127" s="1032"/>
      <c r="AZ127" s="1032"/>
      <c r="BA127" s="1032"/>
      <c r="BB127" s="1032"/>
      <c r="BC127" s="1032"/>
      <c r="BD127" s="1032"/>
      <c r="BE127" s="1033"/>
      <c r="BF127" s="1034" t="s">
        <v>462</v>
      </c>
      <c r="BG127" s="1032"/>
      <c r="BH127" s="1032"/>
      <c r="BI127" s="1032"/>
      <c r="BJ127" s="1032"/>
      <c r="BK127" s="1032"/>
      <c r="BL127" s="1033"/>
      <c r="BM127" s="1034" t="s">
        <v>463</v>
      </c>
      <c r="BN127" s="1032"/>
      <c r="BO127" s="1032"/>
      <c r="BP127" s="1032"/>
      <c r="BQ127" s="1032"/>
      <c r="BR127" s="1032"/>
      <c r="BS127" s="1033"/>
      <c r="BT127" s="1034" t="s">
        <v>464</v>
      </c>
      <c r="BU127" s="1032"/>
      <c r="BV127" s="1032"/>
      <c r="BW127" s="1032"/>
      <c r="BX127" s="1032"/>
      <c r="BY127" s="1032"/>
      <c r="BZ127" s="1055"/>
      <c r="CA127" s="220"/>
      <c r="CB127" s="220"/>
      <c r="CC127" s="220"/>
      <c r="CD127" s="243"/>
      <c r="CE127" s="243"/>
      <c r="CF127" s="243"/>
      <c r="CG127" s="220"/>
      <c r="CH127" s="220"/>
      <c r="CI127" s="220"/>
      <c r="CJ127" s="242"/>
      <c r="CK127" s="1023"/>
      <c r="CL127" s="1010"/>
      <c r="CM127" s="1010"/>
      <c r="CN127" s="1010"/>
      <c r="CO127" s="1011"/>
      <c r="CP127" s="922" t="s">
        <v>465</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
      <c r="A128" s="1041" t="s">
        <v>466</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467</v>
      </c>
      <c r="X128" s="1043"/>
      <c r="Y128" s="1043"/>
      <c r="Z128" s="1044"/>
      <c r="AA128" s="1045">
        <v>699012</v>
      </c>
      <c r="AB128" s="1046"/>
      <c r="AC128" s="1046"/>
      <c r="AD128" s="1046"/>
      <c r="AE128" s="1047"/>
      <c r="AF128" s="1048">
        <v>690968</v>
      </c>
      <c r="AG128" s="1046"/>
      <c r="AH128" s="1046"/>
      <c r="AI128" s="1046"/>
      <c r="AJ128" s="1047"/>
      <c r="AK128" s="1048">
        <v>679667</v>
      </c>
      <c r="AL128" s="1046"/>
      <c r="AM128" s="1046"/>
      <c r="AN128" s="1046"/>
      <c r="AO128" s="1047"/>
      <c r="AP128" s="1049"/>
      <c r="AQ128" s="1050"/>
      <c r="AR128" s="1050"/>
      <c r="AS128" s="1050"/>
      <c r="AT128" s="1051"/>
      <c r="AU128" s="220"/>
      <c r="AV128" s="220"/>
      <c r="AW128" s="220"/>
      <c r="AX128" s="896" t="s">
        <v>468</v>
      </c>
      <c r="AY128" s="897"/>
      <c r="AZ128" s="897"/>
      <c r="BA128" s="897"/>
      <c r="BB128" s="897"/>
      <c r="BC128" s="897"/>
      <c r="BD128" s="897"/>
      <c r="BE128" s="898"/>
      <c r="BF128" s="1052" t="s">
        <v>122</v>
      </c>
      <c r="BG128" s="1053"/>
      <c r="BH128" s="1053"/>
      <c r="BI128" s="1053"/>
      <c r="BJ128" s="1053"/>
      <c r="BK128" s="1053"/>
      <c r="BL128" s="1054"/>
      <c r="BM128" s="1052">
        <v>12.07</v>
      </c>
      <c r="BN128" s="1053"/>
      <c r="BO128" s="1053"/>
      <c r="BP128" s="1053"/>
      <c r="BQ128" s="1053"/>
      <c r="BR128" s="1053"/>
      <c r="BS128" s="1054"/>
      <c r="BT128" s="1052">
        <v>20</v>
      </c>
      <c r="BU128" s="1053"/>
      <c r="BV128" s="1053"/>
      <c r="BW128" s="1053"/>
      <c r="BX128" s="1053"/>
      <c r="BY128" s="1053"/>
      <c r="BZ128" s="1076"/>
      <c r="CA128" s="243"/>
      <c r="CB128" s="243"/>
      <c r="CC128" s="243"/>
      <c r="CD128" s="243"/>
      <c r="CE128" s="243"/>
      <c r="CF128" s="243"/>
      <c r="CG128" s="220"/>
      <c r="CH128" s="220"/>
      <c r="CI128" s="220"/>
      <c r="CJ128" s="242"/>
      <c r="CK128" s="1024"/>
      <c r="CL128" s="1025"/>
      <c r="CM128" s="1025"/>
      <c r="CN128" s="1025"/>
      <c r="CO128" s="1026"/>
      <c r="CP128" s="1035" t="s">
        <v>469</v>
      </c>
      <c r="CQ128" s="726"/>
      <c r="CR128" s="726"/>
      <c r="CS128" s="726"/>
      <c r="CT128" s="726"/>
      <c r="CU128" s="726"/>
      <c r="CV128" s="726"/>
      <c r="CW128" s="726"/>
      <c r="CX128" s="726"/>
      <c r="CY128" s="726"/>
      <c r="CZ128" s="726"/>
      <c r="DA128" s="726"/>
      <c r="DB128" s="726"/>
      <c r="DC128" s="726"/>
      <c r="DD128" s="726"/>
      <c r="DE128" s="726"/>
      <c r="DF128" s="1036"/>
      <c r="DG128" s="1037">
        <v>226813</v>
      </c>
      <c r="DH128" s="1038"/>
      <c r="DI128" s="1038"/>
      <c r="DJ128" s="1038"/>
      <c r="DK128" s="1038"/>
      <c r="DL128" s="1038">
        <v>226824</v>
      </c>
      <c r="DM128" s="1038"/>
      <c r="DN128" s="1038"/>
      <c r="DO128" s="1038"/>
      <c r="DP128" s="1038"/>
      <c r="DQ128" s="1038">
        <v>226830</v>
      </c>
      <c r="DR128" s="1038"/>
      <c r="DS128" s="1038"/>
      <c r="DT128" s="1038"/>
      <c r="DU128" s="1038"/>
      <c r="DV128" s="1039">
        <v>1</v>
      </c>
      <c r="DW128" s="1039"/>
      <c r="DX128" s="1039"/>
      <c r="DY128" s="1039"/>
      <c r="DZ128" s="1040"/>
    </row>
    <row r="129" spans="1:131" s="218" customFormat="1" ht="26.25" customHeight="1" x14ac:dyDescent="0.15">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470</v>
      </c>
      <c r="X129" s="1071"/>
      <c r="Y129" s="1071"/>
      <c r="Z129" s="1072"/>
      <c r="AA129" s="958">
        <v>24770614</v>
      </c>
      <c r="AB129" s="959"/>
      <c r="AC129" s="959"/>
      <c r="AD129" s="959"/>
      <c r="AE129" s="960"/>
      <c r="AF129" s="961">
        <v>24799776</v>
      </c>
      <c r="AG129" s="959"/>
      <c r="AH129" s="959"/>
      <c r="AI129" s="959"/>
      <c r="AJ129" s="960"/>
      <c r="AK129" s="961">
        <v>25193281</v>
      </c>
      <c r="AL129" s="959"/>
      <c r="AM129" s="959"/>
      <c r="AN129" s="959"/>
      <c r="AO129" s="960"/>
      <c r="AP129" s="1073"/>
      <c r="AQ129" s="1074"/>
      <c r="AR129" s="1074"/>
      <c r="AS129" s="1074"/>
      <c r="AT129" s="1075"/>
      <c r="AU129" s="221"/>
      <c r="AV129" s="221"/>
      <c r="AW129" s="221"/>
      <c r="AX129" s="1065" t="s">
        <v>471</v>
      </c>
      <c r="AY129" s="923"/>
      <c r="AZ129" s="923"/>
      <c r="BA129" s="923"/>
      <c r="BB129" s="923"/>
      <c r="BC129" s="923"/>
      <c r="BD129" s="923"/>
      <c r="BE129" s="924"/>
      <c r="BF129" s="1066" t="s">
        <v>122</v>
      </c>
      <c r="BG129" s="1067"/>
      <c r="BH129" s="1067"/>
      <c r="BI129" s="1067"/>
      <c r="BJ129" s="1067"/>
      <c r="BK129" s="1067"/>
      <c r="BL129" s="1068"/>
      <c r="BM129" s="1066">
        <v>17.07</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934" t="s">
        <v>472</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473</v>
      </c>
      <c r="X130" s="1071"/>
      <c r="Y130" s="1071"/>
      <c r="Z130" s="1072"/>
      <c r="AA130" s="958">
        <v>3756806</v>
      </c>
      <c r="AB130" s="959"/>
      <c r="AC130" s="959"/>
      <c r="AD130" s="959"/>
      <c r="AE130" s="960"/>
      <c r="AF130" s="961">
        <v>3579671</v>
      </c>
      <c r="AG130" s="959"/>
      <c r="AH130" s="959"/>
      <c r="AI130" s="959"/>
      <c r="AJ130" s="960"/>
      <c r="AK130" s="961">
        <v>3492775</v>
      </c>
      <c r="AL130" s="959"/>
      <c r="AM130" s="959"/>
      <c r="AN130" s="959"/>
      <c r="AO130" s="960"/>
      <c r="AP130" s="1073"/>
      <c r="AQ130" s="1074"/>
      <c r="AR130" s="1074"/>
      <c r="AS130" s="1074"/>
      <c r="AT130" s="1075"/>
      <c r="AU130" s="221"/>
      <c r="AV130" s="221"/>
      <c r="AW130" s="221"/>
      <c r="AX130" s="1065" t="s">
        <v>474</v>
      </c>
      <c r="AY130" s="923"/>
      <c r="AZ130" s="923"/>
      <c r="BA130" s="923"/>
      <c r="BB130" s="923"/>
      <c r="BC130" s="923"/>
      <c r="BD130" s="923"/>
      <c r="BE130" s="924"/>
      <c r="BF130" s="1101">
        <v>10.8</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475</v>
      </c>
      <c r="X131" s="1108"/>
      <c r="Y131" s="1108"/>
      <c r="Z131" s="1109"/>
      <c r="AA131" s="1004">
        <v>21013808</v>
      </c>
      <c r="AB131" s="986"/>
      <c r="AC131" s="986"/>
      <c r="AD131" s="986"/>
      <c r="AE131" s="987"/>
      <c r="AF131" s="985">
        <v>21220105</v>
      </c>
      <c r="AG131" s="986"/>
      <c r="AH131" s="986"/>
      <c r="AI131" s="986"/>
      <c r="AJ131" s="987"/>
      <c r="AK131" s="985">
        <v>21700506</v>
      </c>
      <c r="AL131" s="986"/>
      <c r="AM131" s="986"/>
      <c r="AN131" s="986"/>
      <c r="AO131" s="987"/>
      <c r="AP131" s="1110"/>
      <c r="AQ131" s="1111"/>
      <c r="AR131" s="1111"/>
      <c r="AS131" s="1111"/>
      <c r="AT131" s="1112"/>
      <c r="AU131" s="221"/>
      <c r="AV131" s="221"/>
      <c r="AW131" s="221"/>
      <c r="AX131" s="1083" t="s">
        <v>476</v>
      </c>
      <c r="AY131" s="726"/>
      <c r="AZ131" s="726"/>
      <c r="BA131" s="726"/>
      <c r="BB131" s="726"/>
      <c r="BC131" s="726"/>
      <c r="BD131" s="726"/>
      <c r="BE131" s="1036"/>
      <c r="BF131" s="1084">
        <v>80.099999999999994</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1090" t="s">
        <v>477</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478</v>
      </c>
      <c r="W132" s="1094"/>
      <c r="X132" s="1094"/>
      <c r="Y132" s="1094"/>
      <c r="Z132" s="1095"/>
      <c r="AA132" s="1096">
        <v>11.07428</v>
      </c>
      <c r="AB132" s="1097"/>
      <c r="AC132" s="1097"/>
      <c r="AD132" s="1097"/>
      <c r="AE132" s="1098"/>
      <c r="AF132" s="1099">
        <v>10.24905</v>
      </c>
      <c r="AG132" s="1097"/>
      <c r="AH132" s="1097"/>
      <c r="AI132" s="1097"/>
      <c r="AJ132" s="1098"/>
      <c r="AK132" s="1099">
        <v>11.27918</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479</v>
      </c>
      <c r="W133" s="1077"/>
      <c r="X133" s="1077"/>
      <c r="Y133" s="1077"/>
      <c r="Z133" s="1078"/>
      <c r="AA133" s="1079">
        <v>10.199999999999999</v>
      </c>
      <c r="AB133" s="1080"/>
      <c r="AC133" s="1080"/>
      <c r="AD133" s="1080"/>
      <c r="AE133" s="1081"/>
      <c r="AF133" s="1079">
        <v>10.5</v>
      </c>
      <c r="AG133" s="1080"/>
      <c r="AH133" s="1080"/>
      <c r="AI133" s="1080"/>
      <c r="AJ133" s="1081"/>
      <c r="AK133" s="1079">
        <v>10.8</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BcdFmHjOdlBD6jF+XAS70t1IzcmJqOudB+3jWbcv0oXygEIMO2MQUNUK2QKCkUOeRshnQ5xNEG0SJNYcdSVL4Q==" saltValue="c9cP61T1b+hSTmAFRe4zA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480</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3uI8VIWem0wwJen9HOoQ3fOTooPV/m1Y46PPaJtKo8LrN0cPHU9qoGufe7n9rNpSbTzci+bIPC5Kr8L9ooYWoQ==" saltValue="eO9+UukKo2WsQQ+CgLS6w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0" zoomScaleNormal="70"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5/o/dBs/gEq4LWOntSjDv0QxCZnrXEJYn025SBd5r2JvlO2pYYVRBUjH3DCYvZeVaCkojiWaSDDeRKE8TJ/+3g==" saltValue="mStHt03F4aIQyA88VISExw=="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481</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482</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483</v>
      </c>
      <c r="AP7" s="260"/>
      <c r="AQ7" s="261" t="s">
        <v>484</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485</v>
      </c>
      <c r="AQ8" s="267" t="s">
        <v>486</v>
      </c>
      <c r="AR8" s="268" t="s">
        <v>487</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488</v>
      </c>
      <c r="AL9" s="1117"/>
      <c r="AM9" s="1117"/>
      <c r="AN9" s="1118"/>
      <c r="AO9" s="269">
        <v>5765502</v>
      </c>
      <c r="AP9" s="269">
        <v>77698</v>
      </c>
      <c r="AQ9" s="270">
        <v>95899</v>
      </c>
      <c r="AR9" s="271">
        <v>-19</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489</v>
      </c>
      <c r="AL10" s="1117"/>
      <c r="AM10" s="1117"/>
      <c r="AN10" s="1118"/>
      <c r="AO10" s="272">
        <v>945384</v>
      </c>
      <c r="AP10" s="272">
        <v>12740</v>
      </c>
      <c r="AQ10" s="273">
        <v>7418</v>
      </c>
      <c r="AR10" s="274">
        <v>71.7</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490</v>
      </c>
      <c r="AL11" s="1117"/>
      <c r="AM11" s="1117"/>
      <c r="AN11" s="1118"/>
      <c r="AO11" s="272">
        <v>875864</v>
      </c>
      <c r="AP11" s="272">
        <v>11803</v>
      </c>
      <c r="AQ11" s="273">
        <v>1842</v>
      </c>
      <c r="AR11" s="274">
        <v>540.79999999999995</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491</v>
      </c>
      <c r="AL12" s="1117"/>
      <c r="AM12" s="1117"/>
      <c r="AN12" s="1118"/>
      <c r="AO12" s="272" t="s">
        <v>492</v>
      </c>
      <c r="AP12" s="272" t="s">
        <v>492</v>
      </c>
      <c r="AQ12" s="273">
        <v>18</v>
      </c>
      <c r="AR12" s="274" t="s">
        <v>492</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493</v>
      </c>
      <c r="AL13" s="1117"/>
      <c r="AM13" s="1117"/>
      <c r="AN13" s="1118"/>
      <c r="AO13" s="272">
        <v>235148</v>
      </c>
      <c r="AP13" s="272">
        <v>3169</v>
      </c>
      <c r="AQ13" s="273">
        <v>3674</v>
      </c>
      <c r="AR13" s="274">
        <v>-13.7</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494</v>
      </c>
      <c r="AL14" s="1117"/>
      <c r="AM14" s="1117"/>
      <c r="AN14" s="1118"/>
      <c r="AO14" s="272">
        <v>61876</v>
      </c>
      <c r="AP14" s="272">
        <v>834</v>
      </c>
      <c r="AQ14" s="273">
        <v>2040</v>
      </c>
      <c r="AR14" s="274">
        <v>-59.1</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495</v>
      </c>
      <c r="AL15" s="1120"/>
      <c r="AM15" s="1120"/>
      <c r="AN15" s="1121"/>
      <c r="AO15" s="272">
        <v>-550713</v>
      </c>
      <c r="AP15" s="272">
        <v>-7422</v>
      </c>
      <c r="AQ15" s="273">
        <v>-5724</v>
      </c>
      <c r="AR15" s="274">
        <v>29.7</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177</v>
      </c>
      <c r="AL16" s="1120"/>
      <c r="AM16" s="1120"/>
      <c r="AN16" s="1121"/>
      <c r="AO16" s="272">
        <v>7333061</v>
      </c>
      <c r="AP16" s="272">
        <v>98823</v>
      </c>
      <c r="AQ16" s="273">
        <v>105167</v>
      </c>
      <c r="AR16" s="274">
        <v>-6</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496</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497</v>
      </c>
      <c r="AP20" s="281" t="s">
        <v>498</v>
      </c>
      <c r="AQ20" s="282" t="s">
        <v>499</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500</v>
      </c>
      <c r="AL21" s="1123"/>
      <c r="AM21" s="1123"/>
      <c r="AN21" s="1124"/>
      <c r="AO21" s="285">
        <v>6.72</v>
      </c>
      <c r="AP21" s="286">
        <v>8.91</v>
      </c>
      <c r="AQ21" s="287">
        <v>-2.19</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501</v>
      </c>
      <c r="AL22" s="1123"/>
      <c r="AM22" s="1123"/>
      <c r="AN22" s="1124"/>
      <c r="AO22" s="290">
        <v>99.2</v>
      </c>
      <c r="AP22" s="291">
        <v>97.6</v>
      </c>
      <c r="AQ22" s="292">
        <v>1.6</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13" t="s">
        <v>502</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x14ac:dyDescent="0.15">
      <c r="A27" s="297"/>
      <c r="AO27" s="250"/>
      <c r="AP27" s="250"/>
      <c r="AQ27" s="250"/>
      <c r="AR27" s="250"/>
      <c r="AS27" s="250"/>
      <c r="AT27" s="250"/>
    </row>
    <row r="28" spans="1:46" ht="17.25" x14ac:dyDescent="0.15">
      <c r="A28" s="251" t="s">
        <v>503</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504</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483</v>
      </c>
      <c r="AP30" s="260"/>
      <c r="AQ30" s="261" t="s">
        <v>484</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485</v>
      </c>
      <c r="AQ31" s="267" t="s">
        <v>486</v>
      </c>
      <c r="AR31" s="268" t="s">
        <v>487</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505</v>
      </c>
      <c r="AL32" s="1131"/>
      <c r="AM32" s="1131"/>
      <c r="AN32" s="1132"/>
      <c r="AO32" s="300">
        <v>5706497</v>
      </c>
      <c r="AP32" s="300">
        <v>76903</v>
      </c>
      <c r="AQ32" s="301">
        <v>63956</v>
      </c>
      <c r="AR32" s="302">
        <v>20.2</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506</v>
      </c>
      <c r="AL33" s="1131"/>
      <c r="AM33" s="1131"/>
      <c r="AN33" s="1132"/>
      <c r="AO33" s="300" t="s">
        <v>492</v>
      </c>
      <c r="AP33" s="300" t="s">
        <v>492</v>
      </c>
      <c r="AQ33" s="301" t="s">
        <v>492</v>
      </c>
      <c r="AR33" s="302" t="s">
        <v>492</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507</v>
      </c>
      <c r="AL34" s="1131"/>
      <c r="AM34" s="1131"/>
      <c r="AN34" s="1132"/>
      <c r="AO34" s="300" t="s">
        <v>492</v>
      </c>
      <c r="AP34" s="300" t="s">
        <v>492</v>
      </c>
      <c r="AQ34" s="301">
        <v>4</v>
      </c>
      <c r="AR34" s="302" t="s">
        <v>492</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508</v>
      </c>
      <c r="AL35" s="1131"/>
      <c r="AM35" s="1131"/>
      <c r="AN35" s="1132"/>
      <c r="AO35" s="300">
        <v>805971</v>
      </c>
      <c r="AP35" s="300">
        <v>10862</v>
      </c>
      <c r="AQ35" s="301">
        <v>14498</v>
      </c>
      <c r="AR35" s="302">
        <v>-25.1</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509</v>
      </c>
      <c r="AL36" s="1131"/>
      <c r="AM36" s="1131"/>
      <c r="AN36" s="1132"/>
      <c r="AO36" s="300">
        <v>86204</v>
      </c>
      <c r="AP36" s="300">
        <v>1162</v>
      </c>
      <c r="AQ36" s="301">
        <v>1993</v>
      </c>
      <c r="AR36" s="302">
        <v>-41.7</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510</v>
      </c>
      <c r="AL37" s="1131"/>
      <c r="AM37" s="1131"/>
      <c r="AN37" s="1132"/>
      <c r="AO37" s="300">
        <v>21409</v>
      </c>
      <c r="AP37" s="300">
        <v>289</v>
      </c>
      <c r="AQ37" s="301">
        <v>407</v>
      </c>
      <c r="AR37" s="302">
        <v>-29</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511</v>
      </c>
      <c r="AL38" s="1134"/>
      <c r="AM38" s="1134"/>
      <c r="AN38" s="1135"/>
      <c r="AO38" s="303" t="s">
        <v>492</v>
      </c>
      <c r="AP38" s="303" t="s">
        <v>492</v>
      </c>
      <c r="AQ38" s="304">
        <v>1</v>
      </c>
      <c r="AR38" s="292" t="s">
        <v>492</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512</v>
      </c>
      <c r="AL39" s="1134"/>
      <c r="AM39" s="1134"/>
      <c r="AN39" s="1135"/>
      <c r="AO39" s="300">
        <v>-679667</v>
      </c>
      <c r="AP39" s="300">
        <v>-9159</v>
      </c>
      <c r="AQ39" s="301">
        <v>-3355</v>
      </c>
      <c r="AR39" s="302">
        <v>173</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513</v>
      </c>
      <c r="AL40" s="1131"/>
      <c r="AM40" s="1131"/>
      <c r="AN40" s="1132"/>
      <c r="AO40" s="300">
        <v>-3492775</v>
      </c>
      <c r="AP40" s="300">
        <v>-47070</v>
      </c>
      <c r="AQ40" s="301">
        <v>-53996</v>
      </c>
      <c r="AR40" s="302">
        <v>-12.8</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287</v>
      </c>
      <c r="AL41" s="1137"/>
      <c r="AM41" s="1137"/>
      <c r="AN41" s="1138"/>
      <c r="AO41" s="300">
        <v>2447639</v>
      </c>
      <c r="AP41" s="300">
        <v>32985</v>
      </c>
      <c r="AQ41" s="301">
        <v>23508</v>
      </c>
      <c r="AR41" s="302">
        <v>40.299999999999997</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514</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515</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483</v>
      </c>
      <c r="AN49" s="1127" t="s">
        <v>516</v>
      </c>
      <c r="AO49" s="1128"/>
      <c r="AP49" s="1128"/>
      <c r="AQ49" s="1128"/>
      <c r="AR49" s="1129"/>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517</v>
      </c>
      <c r="AO50" s="317" t="s">
        <v>518</v>
      </c>
      <c r="AP50" s="318" t="s">
        <v>519</v>
      </c>
      <c r="AQ50" s="319" t="s">
        <v>520</v>
      </c>
      <c r="AR50" s="320" t="s">
        <v>521</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522</v>
      </c>
      <c r="AL51" s="313"/>
      <c r="AM51" s="321">
        <v>7315473</v>
      </c>
      <c r="AN51" s="322">
        <v>92190</v>
      </c>
      <c r="AO51" s="323">
        <v>37.200000000000003</v>
      </c>
      <c r="AP51" s="324">
        <v>70329</v>
      </c>
      <c r="AQ51" s="325">
        <v>0.2</v>
      </c>
      <c r="AR51" s="326">
        <v>37</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523</v>
      </c>
      <c r="AM52" s="329">
        <v>5134443</v>
      </c>
      <c r="AN52" s="330">
        <v>64705</v>
      </c>
      <c r="AO52" s="331">
        <v>46.9</v>
      </c>
      <c r="AP52" s="332">
        <v>39403</v>
      </c>
      <c r="AQ52" s="333">
        <v>9.1</v>
      </c>
      <c r="AR52" s="334">
        <v>37.799999999999997</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524</v>
      </c>
      <c r="AL53" s="313"/>
      <c r="AM53" s="321">
        <v>9629203</v>
      </c>
      <c r="AN53" s="322">
        <v>123274</v>
      </c>
      <c r="AO53" s="323">
        <v>33.700000000000003</v>
      </c>
      <c r="AP53" s="324">
        <v>71871</v>
      </c>
      <c r="AQ53" s="325">
        <v>2.2000000000000002</v>
      </c>
      <c r="AR53" s="326">
        <v>31.5</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523</v>
      </c>
      <c r="AM54" s="329">
        <v>7783528</v>
      </c>
      <c r="AN54" s="330">
        <v>99646</v>
      </c>
      <c r="AO54" s="331">
        <v>54</v>
      </c>
      <c r="AP54" s="332">
        <v>38232</v>
      </c>
      <c r="AQ54" s="333">
        <v>-3</v>
      </c>
      <c r="AR54" s="334">
        <v>57</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525</v>
      </c>
      <c r="AL55" s="313"/>
      <c r="AM55" s="321">
        <v>4787016</v>
      </c>
      <c r="AN55" s="322">
        <v>62369</v>
      </c>
      <c r="AO55" s="323">
        <v>-49.4</v>
      </c>
      <c r="AP55" s="324">
        <v>71807</v>
      </c>
      <c r="AQ55" s="325">
        <v>-0.1</v>
      </c>
      <c r="AR55" s="326">
        <v>-49.3</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523</v>
      </c>
      <c r="AM56" s="329">
        <v>3248027</v>
      </c>
      <c r="AN56" s="330">
        <v>42318</v>
      </c>
      <c r="AO56" s="331">
        <v>-57.5</v>
      </c>
      <c r="AP56" s="332">
        <v>37333</v>
      </c>
      <c r="AQ56" s="333">
        <v>-2.4</v>
      </c>
      <c r="AR56" s="334">
        <v>-55.1</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526</v>
      </c>
      <c r="AL57" s="313"/>
      <c r="AM57" s="321">
        <v>4916950</v>
      </c>
      <c r="AN57" s="322">
        <v>65106</v>
      </c>
      <c r="AO57" s="323">
        <v>4.4000000000000004</v>
      </c>
      <c r="AP57" s="324">
        <v>80821</v>
      </c>
      <c r="AQ57" s="325">
        <v>12.6</v>
      </c>
      <c r="AR57" s="326">
        <v>-8.1999999999999993</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523</v>
      </c>
      <c r="AM58" s="329">
        <v>2594243</v>
      </c>
      <c r="AN58" s="330">
        <v>34351</v>
      </c>
      <c r="AO58" s="331">
        <v>-18.8</v>
      </c>
      <c r="AP58" s="332">
        <v>49586</v>
      </c>
      <c r="AQ58" s="333">
        <v>32.799999999999997</v>
      </c>
      <c r="AR58" s="334">
        <v>-51.6</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527</v>
      </c>
      <c r="AL59" s="313"/>
      <c r="AM59" s="321">
        <v>4524361</v>
      </c>
      <c r="AN59" s="322">
        <v>60972</v>
      </c>
      <c r="AO59" s="323">
        <v>-6.3</v>
      </c>
      <c r="AP59" s="324">
        <v>79840</v>
      </c>
      <c r="AQ59" s="325">
        <v>-1.2</v>
      </c>
      <c r="AR59" s="326">
        <v>-5.0999999999999996</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523</v>
      </c>
      <c r="AM60" s="329">
        <v>2722397</v>
      </c>
      <c r="AN60" s="330">
        <v>36688</v>
      </c>
      <c r="AO60" s="331">
        <v>6.8</v>
      </c>
      <c r="AP60" s="332">
        <v>45238</v>
      </c>
      <c r="AQ60" s="333">
        <v>-8.8000000000000007</v>
      </c>
      <c r="AR60" s="334">
        <v>15.6</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528</v>
      </c>
      <c r="AL61" s="335"/>
      <c r="AM61" s="336">
        <v>6234601</v>
      </c>
      <c r="AN61" s="337">
        <v>80782</v>
      </c>
      <c r="AO61" s="338">
        <v>3.9</v>
      </c>
      <c r="AP61" s="339">
        <v>74934</v>
      </c>
      <c r="AQ61" s="340">
        <v>2.7</v>
      </c>
      <c r="AR61" s="326">
        <v>1.2</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523</v>
      </c>
      <c r="AM62" s="329">
        <v>4296528</v>
      </c>
      <c r="AN62" s="330">
        <v>55542</v>
      </c>
      <c r="AO62" s="331">
        <v>6.3</v>
      </c>
      <c r="AP62" s="332">
        <v>41958</v>
      </c>
      <c r="AQ62" s="333">
        <v>5.5</v>
      </c>
      <c r="AR62" s="334">
        <v>0.8</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CJ/gKyJ550bwVrrYdy30os9Qiu6mUMer/P2lWhjsdUl4wHF/TfEgLdjZbFGky9ArjkZt20V1syXAaXCzlvlCWA==" saltValue="Jda0uoXYcizfmWvynj08J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5" zoomScaleNormal="85"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480</v>
      </c>
    </row>
    <row r="121" spans="125:125" ht="13.5" hidden="1" customHeight="1" x14ac:dyDescent="0.15">
      <c r="DU121" s="247"/>
    </row>
  </sheetData>
  <sheetProtection algorithmName="SHA-512" hashValue="tV7LpsbhJ7aHsXDjjI/YGme7CZtWnhUkn6E4efTwPOlXqzokKGmX8gpfG6jzHd++kH59fs3mj09Mzw81na03bw==" saltValue="L+yWxQ+pKkjCX5H35KBcS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480</v>
      </c>
    </row>
  </sheetData>
  <sheetProtection algorithmName="SHA-512" hashValue="/LdE4Nak6mIK8HWGcVPznHNZmuhIkCpSqTPDnkZ6mMRp3he1qBY0PLwYU2CksXhG4nfShWWYkNm0xTZG9WoEVg==" saltValue="X9YO8JpSklnY3JtE/4seXw=="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55" zoomScaleNormal="5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530</v>
      </c>
      <c r="G46" s="8" t="s">
        <v>531</v>
      </c>
      <c r="H46" s="8" t="s">
        <v>532</v>
      </c>
      <c r="I46" s="8" t="s">
        <v>533</v>
      </c>
      <c r="J46" s="9" t="s">
        <v>534</v>
      </c>
    </row>
    <row r="47" spans="2:10" ht="57.75" customHeight="1" x14ac:dyDescent="0.15">
      <c r="B47" s="10"/>
      <c r="C47" s="1139" t="s">
        <v>3</v>
      </c>
      <c r="D47" s="1139"/>
      <c r="E47" s="1140"/>
      <c r="F47" s="11">
        <v>21.56</v>
      </c>
      <c r="G47" s="12">
        <v>18.350000000000001</v>
      </c>
      <c r="H47" s="12">
        <v>18.510000000000002</v>
      </c>
      <c r="I47" s="12">
        <v>19.25</v>
      </c>
      <c r="J47" s="13">
        <v>18.2</v>
      </c>
    </row>
    <row r="48" spans="2:10" ht="57.75" customHeight="1" x14ac:dyDescent="0.15">
      <c r="B48" s="14"/>
      <c r="C48" s="1141" t="s">
        <v>4</v>
      </c>
      <c r="D48" s="1141"/>
      <c r="E48" s="1142"/>
      <c r="F48" s="15">
        <v>0.56999999999999995</v>
      </c>
      <c r="G48" s="16">
        <v>1.59</v>
      </c>
      <c r="H48" s="16">
        <v>1.51</v>
      </c>
      <c r="I48" s="16">
        <v>1.67</v>
      </c>
      <c r="J48" s="17">
        <v>1.04</v>
      </c>
    </row>
    <row r="49" spans="2:10" ht="57.75" customHeight="1" thickBot="1" x14ac:dyDescent="0.2">
      <c r="B49" s="18"/>
      <c r="C49" s="1143" t="s">
        <v>5</v>
      </c>
      <c r="D49" s="1143"/>
      <c r="E49" s="1144"/>
      <c r="F49" s="19" t="s">
        <v>535</v>
      </c>
      <c r="G49" s="20" t="s">
        <v>536</v>
      </c>
      <c r="H49" s="20" t="s">
        <v>537</v>
      </c>
      <c r="I49" s="20">
        <v>0.92</v>
      </c>
      <c r="J49" s="21" t="s">
        <v>538</v>
      </c>
    </row>
    <row r="50" spans="2:10" x14ac:dyDescent="0.15"/>
  </sheetData>
  <sheetProtection algorithmName="SHA-512" hashValue="Nt4uqMd16xzXV3THjlF8xAhGcBXWGYe3P49qWrYkGeuFaXUHz6cfjRhx+GorsqTHWZb+cLHzYOksGo914TFVDg==" saltValue="DE31NrFheNBqXj3Nl0zSN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pc24031</cp:lastModifiedBy>
  <cp:lastPrinted>2026-03-10T01:50:38Z</cp:lastPrinted>
  <dcterms:created xsi:type="dcterms:W3CDTF">2026-02-23T03:52:35Z</dcterms:created>
  <dcterms:modified xsi:type="dcterms:W3CDTF">2026-03-10T01:51:49Z</dcterms:modified>
  <cp:category/>
</cp:coreProperties>
</file>