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23-LGFILESV\zaisei$\02財務\110財政状況関係\11 財政状況資料集関係\R5決算\04　ＨＰにアップ（3.23まで）\"/>
    </mc:Choice>
  </mc:AlternateContent>
  <xr:revisionPtr revIDLastSave="0" documentId="13_ncr:1_{CB3F1FE7-B402-4EF0-9E09-1BB1C63A7B07}"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AM37" i="10"/>
  <c r="U37" i="10"/>
  <c r="C37" i="10"/>
  <c r="C36" i="10"/>
  <c r="CO34" i="10"/>
  <c r="CO35" i="10" s="1"/>
  <c r="CO36" i="10" s="1"/>
  <c r="CO37" i="10" s="1"/>
  <c r="BW34" i="10"/>
  <c r="BW35" i="10" s="1"/>
  <c r="BW36" i="10" s="1"/>
  <c r="BW37"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c r="BE35" i="10" s="1"/>
  <c r="BE36" i="10" s="1"/>
  <c r="BE37" i="10" s="1"/>
</calcChain>
</file>

<file path=xl/sharedStrings.xml><?xml version="1.0" encoding="utf-8"?>
<sst xmlns="http://schemas.openxmlformats.org/spreadsheetml/2006/main" count="1045" uniqueCount="568">
  <si>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</si>
  <si>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</si>
  <si>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</si>
  <si>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</si>
  <si>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</si>
  <si>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</si>
  <si>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</si>
  <si>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</si>
  <si>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</si>
  <si>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</si>
  <si>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</si>
  <si>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</si>
  <si>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</si>
  <si>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</si>
  <si>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</si>
  <si>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</si>
  <si>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</si>
  <si>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</si>
  <si>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</si>
  <si>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</si>
  <si>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</si>
  <si>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</si>
  <si>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</si>
  <si>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</si>
  <si>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</si>
  <si>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</si>
  <si>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</si>
  <si>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</si>
  <si>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</si>
  <si>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</si>
  <si>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</si>
  <si>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</si>
  <si>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</si>
  <si>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</si>
  <si>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</si>
  <si>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</si>
  <si>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</si>
  <si>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</si>
  <si>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</si>
  <si>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</si>
  <si>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</si>
  <si>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</si>
  <si>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</si>
  <si>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</si>
  <si>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</si>
  <si>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</si>
  <si>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</si>
  <si>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</si>
  <si>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</si>
  <si>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</si>
  <si>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</si>
  <si>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</si>
  <si>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</si>
  <si>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</si>
  <si>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</si>
  <si>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</si>
  <si>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</si>
  <si>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</si>
  <si>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</si>
  <si>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</si>
  <si>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</si>
  <si>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</si>
  <si>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</si>
  <si>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</si>
  <si>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</si>
  <si>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</si>
  <si>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</si>
  <si>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</si>
  <si>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</si>
  <si>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</si>
  <si>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</si>
  <si>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</si>
  <si>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</si>
  <si>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</si>
  <si>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</si>
  <si>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</si>
  <si>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</si>
  <si>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</si>
  <si>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</si>
  <si>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</si>
  <si>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</si>
  <si>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</si>
  <si>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</si>
  <si>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</si>
  <si>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</si>
  <si>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</si>
  <si>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</si>
  <si>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</si>
  <si>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</si>
  <si>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</si>
  <si>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</si>
  <si>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</si>
  <si>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</si>
  <si>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</si>
  <si>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岩見沢市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</si>
  <si>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</si>
  <si>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</si>
  <si>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</si>
  <si>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</si>
  <si>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</si>
  <si>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</si>
  <si>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</si>
  <si>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</si>
  <si>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</si>
  <si>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</si>
  <si>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</si>
  <si>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</si>
  <si>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</si>
  <si>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</si>
  <si>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</si>
  <si>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</si>
  <si>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</si>
  <si>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</si>
  <si>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</si>
  <si>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</si>
  <si>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</si>
  <si>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</si>
  <si>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</si>
  <si>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</si>
  <si>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</si>
  <si>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</si>
  <si>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</si>
  <si>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</si>
  <si>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</si>
  <si>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</si>
  <si>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</si>
  <si>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</si>
  <si>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</si>
  <si>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</si>
  <si>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</si>
  <si>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</si>
  <si>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</si>
  <si>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</si>
  <si>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</si>
  <si>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</si>
  <si>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</si>
  <si>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</si>
  <si>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</si>
  <si>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</si>
  <si>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</si>
  <si>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</si>
  <si>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</si>
  <si>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</si>
  <si>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</si>
  <si>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</si>
  <si>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</si>
  <si>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</si>
  <si>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</si>
  <si>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</si>
  <si>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</si>
  <si>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</si>
  <si>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</si>
  <si>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</si>
  <si>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</si>
  <si>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</si>
  <si>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</si>
  <si>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</si>
  <si>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</si>
  <si>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</si>
  <si>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</si>
  <si>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</si>
  <si>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</si>
  <si>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</si>
  <si>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</si>
  <si>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</si>
  <si>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</si>
  <si>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</si>
  <si>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</si>
  <si>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</si>
  <si>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</si>
  <si>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</si>
  <si>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</si>
  <si>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</si>
  <si>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</si>
  <si>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</si>
  <si>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</si>
  <si>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</si>
  <si>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</si>
  <si>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</si>
  <si>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</si>
  <si>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</si>
  <si>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</si>
  <si>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</si>
  <si>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</si>
  <si>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</si>
  <si>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</si>
  <si>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</si>
  <si>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</si>
  <si>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</si>
  <si>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</si>
  <si>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</si>
  <si>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</si>
  <si>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</si>
  <si>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</si>
  <si>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</si>
  <si>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</si>
  <si>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</si>
  <si>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</si>
  <si>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</si>
  <si>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</si>
  <si>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</si>
  <si>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</si>
  <si>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</si>
  <si>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北海道岩見沢市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</si>
  <si>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</si>
  <si>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</si>
  <si>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</si>
  <si>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</si>
  <si>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</si>
  <si>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</si>
  <si>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</si>
  <si>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</si>
  <si>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</si>
  <si>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</si>
  <si>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</si>
  <si>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</si>
  <si>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</si>
  <si>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</si>
  <si>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</si>
  <si>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</si>
  <si>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</si>
  <si>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</si>
  <si>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</si>
  <si>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</si>
  <si>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</si>
  <si>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</si>
  <si>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</si>
  <si>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</si>
  <si>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</si>
  <si>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</si>
  <si>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</si>
  <si>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</si>
  <si>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</si>
  <si>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</si>
  <si>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</si>
  <si>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</si>
  <si>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</si>
  <si>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</si>
  <si>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</si>
  <si>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</si>
  <si>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</si>
  <si>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</si>
  <si>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</si>
  <si>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</si>
  <si>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</si>
  <si>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</si>
  <si>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</si>
  <si>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</si>
  <si>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</si>
  <si>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</si>
  <si>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</si>
  <si>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</si>
  <si>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</si>
  <si>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</si>
  <si>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</si>
  <si>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</si>
  <si>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</si>
  <si>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</si>
  <si>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</si>
  <si>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</si>
  <si>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</si>
  <si>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</si>
  <si>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</si>
  <si>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</si>
  <si>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</si>
  <si>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</si>
  <si>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</si>
  <si>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</si>
  <si>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</si>
  <si>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</si>
  <si>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</si>
  <si>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</si>
  <si>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</si>
  <si>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</si>
  <si>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</si>
  <si>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</si>
  <si>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</si>
  <si>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</si>
  <si>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</si>
  <si>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</si>
  <si>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</si>
  <si>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</si>
  <si>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</si>
  <si>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</si>
  <si>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</si>
  <si>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</si>
  <si>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</si>
  <si>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</si>
  <si>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</si>
  <si>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</si>
  <si>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</si>
  <si>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</si>
  <si>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</si>
  <si>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</si>
  <si>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</si>
  <si>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</si>
  <si>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</si>
  <si>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</si>
  <si>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</si>
  <si>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</si>
  <si>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</si>
  <si>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</si>
  <si>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</si>
  <si>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</si>
  <si>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</si>
  <si>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</si>
  <si>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</si>
  <si>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</si>
  <si>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</si>
  <si>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</si>
  <si>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</si>
  <si>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</si>
  <si>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</si>
  <si>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</si>
  <si>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</si>
  <si>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</si>
  <si>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</si>
  <si>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</si>
  <si>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</si>
  <si>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</si>
  <si>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</si>
  <si>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</si>
  <si>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</si>
  <si>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</si>
  <si>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</si>
  <si>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</si>
  <si>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</si>
  <si>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</si>
  <si>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</si>
  <si>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</si>
  <si>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</si>
  <si>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</si>
  <si>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</si>
  <si>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</si>
  <si>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</si>
  <si>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</si>
  <si>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</si>
  <si>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</si>
  <si>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</si>
  <si>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</si>
  <si>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</si>
  <si>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</si>
  <si>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</si>
  <si>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</si>
  <si>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</si>
  <si>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</si>
  <si>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</si>
  <si>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</si>
  <si>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</si>
  <si>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</si>
  <si>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</si>
  <si>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</si>
  <si>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</si>
  <si>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</si>
  <si>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北海道岩見沢市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</si>
  <si>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</si>
  <si>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</si>
  <si>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</si>
  <si>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</si>
  <si>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</si>
  <si>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</si>
  <si>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</si>
  <si>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</si>
  <si>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</si>
  <si>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</si>
  <si>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</si>
  <si>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</si>
  <si>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</si>
  <si>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</si>
  <si>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</si>
  <si>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</si>
  <si>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</si>
  <si>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</si>
  <si>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</si>
  <si>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</si>
  <si>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高等学校費会計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</si>
  <si>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</si>
  <si>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</si>
  <si>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</si>
  <si>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</si>
  <si>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</si>
  <si>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</si>
  <si>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</si>
  <si>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</si>
  <si>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</si>
  <si>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</si>
  <si>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</si>
  <si>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</si>
  <si>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</si>
  <si>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国民健康保険費会計</t>
    <phoneticPr fontId="5"/>
  </si>
  <si>
    <t>介護保険費会計</t>
    <phoneticPr fontId="5"/>
  </si>
  <si>
    <t>後期高齢者医療費会計</t>
    <phoneticPr fontId="5"/>
  </si>
  <si>
    <t>水道事業会計</t>
    <phoneticPr fontId="5"/>
  </si>
  <si>
    <t>法適用企業</t>
    <phoneticPr fontId="5"/>
  </si>
  <si>
    <t>病院事業会計</t>
    <phoneticPr fontId="5"/>
  </si>
  <si>
    <t>下水道事業会計</t>
    <phoneticPr fontId="5"/>
  </si>
  <si>
    <t>公設卸売市場費会計</t>
    <phoneticPr fontId="5"/>
  </si>
  <si>
    <t>法非適用企業</t>
    <phoneticPr fontId="5"/>
  </si>
  <si>
    <t>農業集落排水事業費会計</t>
    <phoneticPr fontId="5"/>
  </si>
  <si>
    <t>公共用地等造成費会計</t>
    <phoneticPr fontId="5"/>
  </si>
  <si>
    <t>企業用地造成費会計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</si>
  <si>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</si>
  <si>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</si>
  <si>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</si>
  <si>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</si>
  <si>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</si>
  <si>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</si>
  <si>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</si>
  <si>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</si>
  <si>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</si>
  <si>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</si>
  <si>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</si>
  <si>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</si>
  <si>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</si>
  <si>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</si>
  <si>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</si>
  <si>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</si>
  <si>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</si>
  <si>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</si>
  <si>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</si>
  <si>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</si>
  <si>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</si>
  <si>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</si>
  <si>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</si>
  <si>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</si>
  <si>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</si>
  <si>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</si>
  <si>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</si>
  <si>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</si>
  <si>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</si>
  <si>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</si>
  <si>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</si>
  <si>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</si>
  <si>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</si>
  <si>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</si>
  <si>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</si>
  <si>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</si>
  <si>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</si>
  <si>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</si>
  <si>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</si>
  <si>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</si>
  <si>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</si>
  <si>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</si>
  <si>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</si>
  <si>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</si>
  <si>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</si>
  <si>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</si>
  <si>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</si>
  <si>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</si>
  <si>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</si>
  <si>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</si>
  <si>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</si>
  <si>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</si>
  <si>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</si>
  <si>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</si>
  <si>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</si>
  <si>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</si>
  <si>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</si>
  <si>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</si>
  <si>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</si>
  <si>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</si>
  <si>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</si>
  <si>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</si>
  <si>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</si>
  <si>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</si>
  <si>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</si>
  <si>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</si>
  <si>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</si>
  <si>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</si>
  <si>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</si>
  <si>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</si>
  <si>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</si>
  <si>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</si>
  <si>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</si>
  <si>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</si>
  <si>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</si>
  <si>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</si>
  <si>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</si>
  <si>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</si>
  <si>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</si>
  <si>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</si>
  <si>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</si>
  <si>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</si>
  <si>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</si>
  <si>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</si>
  <si>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</si>
  <si>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</si>
  <si>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</si>
  <si>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</si>
  <si>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</si>
  <si>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</si>
  <si>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</si>
  <si>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</si>
  <si>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</si>
  <si>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</si>
  <si>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</si>
  <si>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</si>
  <si>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</si>
  <si>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</si>
  <si>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</si>
  <si>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</si>
  <si>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</si>
  <si>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</si>
  <si>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</si>
  <si>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</si>
  <si>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</si>
  <si>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</si>
  <si>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</si>
  <si>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</si>
  <si>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</si>
  <si>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</si>
  <si>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</si>
  <si>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</si>
  <si>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</si>
  <si>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</si>
  <si>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</si>
  <si>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</si>
  <si>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</si>
  <si>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</si>
  <si>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</si>
  <si>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</si>
  <si>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</si>
  <si>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</si>
  <si>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</si>
  <si>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</si>
  <si>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</si>
  <si>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</si>
  <si>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</si>
  <si>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</si>
  <si>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</si>
  <si>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</si>
  <si>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</si>
  <si>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</si>
  <si>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</si>
  <si>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</si>
  <si>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</si>
  <si>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0.05</t>
  </si>
  <si>
    <t>▲ 1.34</t>
  </si>
  <si>
    <t>▲ 1.47</t>
  </si>
  <si>
    <t>病院事業会計</t>
  </si>
  <si>
    <t>下水道事業会計</t>
  </si>
  <si>
    <t>水道事業会計</t>
  </si>
  <si>
    <t>介護保険費会計</t>
  </si>
  <si>
    <t>一般会計</t>
  </si>
  <si>
    <t>国民健康保険費会計</t>
  </si>
  <si>
    <t>企業用地造成費会計</t>
  </si>
  <si>
    <t>公共用地等造成費会計</t>
  </si>
  <si>
    <t>その他会計（赤字）</t>
  </si>
  <si>
    <t>その他会計（黒字）</t>
  </si>
  <si>
    <t>R01</t>
    <phoneticPr fontId="5"/>
  </si>
  <si>
    <t>R02</t>
    <phoneticPr fontId="5"/>
  </si>
  <si>
    <t>R03</t>
    <phoneticPr fontId="5"/>
  </si>
  <si>
    <t>R04</t>
    <phoneticPr fontId="5"/>
  </si>
  <si>
    <t>R05</t>
    <phoneticPr fontId="5"/>
  </si>
  <si>
    <t>-</t>
    <phoneticPr fontId="2"/>
  </si>
  <si>
    <t>空知教育センター組合</t>
  </si>
  <si>
    <t>岩見沢地区消防事務組合</t>
  </si>
  <si>
    <t>南空知ふるさと市町村圏組合</t>
  </si>
  <si>
    <t>桂沢水道企業団</t>
  </si>
  <si>
    <t>(一財)岩見沢振興公社</t>
  </si>
  <si>
    <t>(一財)いわみざわ地域交流センター</t>
    <phoneticPr fontId="10"/>
  </si>
  <si>
    <t>㈱コミュニティエフエムはまなす</t>
    <phoneticPr fontId="10"/>
  </si>
  <si>
    <t>㈱振興いわみざわ</t>
    <phoneticPr fontId="10"/>
  </si>
  <si>
    <t>特定公共施設等整備基金</t>
  </si>
  <si>
    <t>ふるさとづくり推進基金</t>
  </si>
  <si>
    <t>合併まちづくり基金</t>
  </si>
  <si>
    <t>地域福祉基金</t>
  </si>
  <si>
    <t>競馬場等管理基金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</si>
</sst>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wrapText="1"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BAAA-4EC0-B1EC-245E4D3F71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67184</c:v>
                </c:pt>
                <c:pt idx="1">
                  <c:v>92190</c:v>
                </c:pt>
                <c:pt idx="2">
                  <c:v>123274</c:v>
                </c:pt>
                <c:pt idx="3">
                  <c:v>62369</c:v>
                </c:pt>
                <c:pt idx="4">
                  <c:v>65106</c:v>
                </c:pt>
              </c:numCache>
            </c:numRef>
          </c:val>
          <c:smooth val="0"/>
          <c:extLst>
            <c:ext xmlns:c16="http://schemas.microsoft.com/office/drawing/2014/chart" uri="{C3380CC4-5D6E-409C-BE32-E72D297353CC}">
              <c16:uniqueId val="{00000001-BAAA-4EC0-B1EC-245E4D3F71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0.52</c:v>
                </c:pt>
                <c:pt idx="1">
                  <c:v>0.56999999999999995</c:v>
                </c:pt>
                <c:pt idx="2">
                  <c:v>1.59</c:v>
                </c:pt>
                <c:pt idx="3">
                  <c:v>1.51</c:v>
                </c:pt>
                <c:pt idx="4">
                  <c:v>1.67</c:v>
                </c:pt>
              </c:numCache>
            </c:numRef>
          </c:val>
          <c:extLst>
            <c:ext xmlns:c16="http://schemas.microsoft.com/office/drawing/2014/chart" uri="{C3380CC4-5D6E-409C-BE32-E72D297353CC}">
              <c16:uniqueId val="{00000000-82E0-432E-A526-24BF729A9E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23.17</c:v>
                </c:pt>
                <c:pt idx="1">
                  <c:v>21.56</c:v>
                </c:pt>
                <c:pt idx="2">
                  <c:v>18.350000000000001</c:v>
                </c:pt>
                <c:pt idx="3">
                  <c:v>18.510000000000002</c:v>
                </c:pt>
                <c:pt idx="4">
                  <c:v>19.25</c:v>
                </c:pt>
              </c:numCache>
            </c:numRef>
          </c:val>
          <c:extLst>
            <c:ext xmlns:c16="http://schemas.microsoft.com/office/drawing/2014/chart" uri="{C3380CC4-5D6E-409C-BE32-E72D297353CC}">
              <c16:uniqueId val="{00000001-82E0-432E-A526-24BF729A9E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-0.05</c:v>
                </c:pt>
                <c:pt idx="1">
                  <c:v>-1.34</c:v>
                </c:pt>
                <c:pt idx="2">
                  <c:v>-1.47</c:v>
                </c:pt>
                <c:pt idx="3">
                  <c:v>-0.05</c:v>
                </c:pt>
                <c:pt idx="4">
                  <c:v>0.92</c:v>
                </c:pt>
              </c:numCache>
            </c:numRef>
          </c:val>
          <c:smooth val="0"/>
          <c:extLst>
            <c:ext xmlns:c16="http://schemas.microsoft.com/office/drawing/2014/chart" uri="{C3380CC4-5D6E-409C-BE32-E72D297353CC}">
              <c16:uniqueId val="{00000002-82E0-432E-A526-24BF729A9E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0.05</c:v>
                </c:pt>
              </c:numCache>
            </c:numRef>
          </c:val>
          <c:extLst>
            <c:ext xmlns:c16="http://schemas.microsoft.com/office/drawing/2014/chart" uri="{C3380CC4-5D6E-409C-BE32-E72D297353CC}">
              <c16:uniqueId val="{00000000-4073-4442-802E-D89C2117AA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3-4442-802E-D89C2117AA5D}"/>
            </c:ext>
          </c:extLst>
        </c:ser>
        <c:ser>
          <c:idx val="2"/>
          <c:order val="2"/>
          <c:tx>
            <c:strRef>
              <c:f>データシート!$A$29</c:f>
              <c:strCache>
                <c:ptCount val="1"/>
                <c:pt idx="0">
                  <c:v>公共用地等造成費会計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0.08</c:v>
                </c:pt>
                <c:pt idx="4">
                  <c:v>#N/A</c:v>
                </c:pt>
                <c:pt idx="5">
                  <c:v>0.08</c:v>
                </c:pt>
                <c:pt idx="6">
                  <c:v>#N/A</c:v>
                </c:pt>
                <c:pt idx="7">
                  <c:v>0.05</c:v>
                </c:pt>
                <c:pt idx="8">
                  <c:v>#N/A</c:v>
                </c:pt>
                <c:pt idx="9">
                  <c:v>0.05</c:v>
                </c:pt>
              </c:numCache>
            </c:numRef>
          </c:val>
          <c:extLst>
            <c:ext xmlns:c16="http://schemas.microsoft.com/office/drawing/2014/chart" uri="{C3380CC4-5D6E-409C-BE32-E72D297353CC}">
              <c16:uniqueId val="{00000002-4073-4442-802E-D89C2117AA5D}"/>
            </c:ext>
          </c:extLst>
        </c:ser>
        <c:ser>
          <c:idx val="3"/>
          <c:order val="3"/>
          <c:tx>
            <c:strRef>
              <c:f>データシート!$A$30</c:f>
              <c:strCache>
                <c:ptCount val="1"/>
                <c:pt idx="0">
                  <c:v>企業用地造成費会計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0.05</c:v>
                </c:pt>
                <c:pt idx="4">
                  <c:v>#N/A</c:v>
                </c:pt>
                <c:pt idx="5">
                  <c:v>0.14000000000000001</c:v>
                </c:pt>
                <c:pt idx="6">
                  <c:v>#N/A</c:v>
                </c:pt>
                <c:pt idx="7">
                  <c:v>0.13</c:v>
                </c:pt>
                <c:pt idx="8">
                  <c:v>#N/A</c:v>
                </c:pt>
                <c:pt idx="9">
                  <c:v>0.21</c:v>
                </c:pt>
              </c:numCache>
            </c:numRef>
          </c:val>
          <c:extLst>
            <c:ext xmlns:c16="http://schemas.microsoft.com/office/drawing/2014/chart" uri="{C3380CC4-5D6E-409C-BE32-E72D297353CC}">
              <c16:uniqueId val="{00000003-4073-4442-802E-D89C2117AA5D}"/>
            </c:ext>
          </c:extLst>
        </c:ser>
        <c:ser>
          <c:idx val="4"/>
          <c:order val="4"/>
          <c:tx>
            <c:strRef>
              <c:f>データシート!$A$31</c:f>
              <c:strCache>
                <c:ptCount val="1"/>
                <c:pt idx="0">
                  <c:v>国民健康保険費会計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0.94</c:v>
                </c:pt>
                <c:pt idx="2">
                  <c:v>#N/A</c:v>
                </c:pt>
                <c:pt idx="3">
                  <c:v>1.53</c:v>
                </c:pt>
                <c:pt idx="4">
                  <c:v>#N/A</c:v>
                </c:pt>
                <c:pt idx="5">
                  <c:v>1.1499999999999999</c:v>
                </c:pt>
                <c:pt idx="6">
                  <c:v>#N/A</c:v>
                </c:pt>
                <c:pt idx="7">
                  <c:v>0.64</c:v>
                </c:pt>
                <c:pt idx="8">
                  <c:v>#N/A</c:v>
                </c:pt>
                <c:pt idx="9">
                  <c:v>0.73</c:v>
                </c:pt>
              </c:numCache>
            </c:numRef>
          </c:val>
          <c:extLst>
            <c:ext xmlns:c16="http://schemas.microsoft.com/office/drawing/2014/chart" uri="{C3380CC4-5D6E-409C-BE32-E72D297353CC}">
              <c16:uniqueId val="{00000004-4073-4442-802E-D89C2117AA5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0.51</c:v>
                </c:pt>
                <c:pt idx="2">
                  <c:v>#N/A</c:v>
                </c:pt>
                <c:pt idx="3">
                  <c:v>0.56000000000000005</c:v>
                </c:pt>
                <c:pt idx="4">
                  <c:v>#N/A</c:v>
                </c:pt>
                <c:pt idx="5">
                  <c:v>1.59</c:v>
                </c:pt>
                <c:pt idx="6">
                  <c:v>#N/A</c:v>
                </c:pt>
                <c:pt idx="7">
                  <c:v>1.5</c:v>
                </c:pt>
                <c:pt idx="8">
                  <c:v>#N/A</c:v>
                </c:pt>
                <c:pt idx="9">
                  <c:v>1.66</c:v>
                </c:pt>
              </c:numCache>
            </c:numRef>
          </c:val>
          <c:extLst>
            <c:ext xmlns:c16="http://schemas.microsoft.com/office/drawing/2014/chart" uri="{C3380CC4-5D6E-409C-BE32-E72D297353CC}">
              <c16:uniqueId val="{00000005-4073-4442-802E-D89C2117AA5D}"/>
            </c:ext>
          </c:extLst>
        </c:ser>
        <c:ser>
          <c:idx val="6"/>
          <c:order val="6"/>
          <c:tx>
            <c:strRef>
              <c:f>データシート!$A$33</c:f>
              <c:strCache>
                <c:ptCount val="1"/>
                <c:pt idx="0">
                  <c:v>介護保険費会計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1.43</c:v>
                </c:pt>
                <c:pt idx="2">
                  <c:v>#N/A</c:v>
                </c:pt>
                <c:pt idx="3">
                  <c:v>1.89</c:v>
                </c:pt>
                <c:pt idx="4">
                  <c:v>#N/A</c:v>
                </c:pt>
                <c:pt idx="5">
                  <c:v>1.89</c:v>
                </c:pt>
                <c:pt idx="6">
                  <c:v>#N/A</c:v>
                </c:pt>
                <c:pt idx="7">
                  <c:v>2.02</c:v>
                </c:pt>
                <c:pt idx="8">
                  <c:v>#N/A</c:v>
                </c:pt>
                <c:pt idx="9">
                  <c:v>1.9</c:v>
                </c:pt>
              </c:numCache>
            </c:numRef>
          </c:val>
          <c:extLst>
            <c:ext xmlns:c16="http://schemas.microsoft.com/office/drawing/2014/chart" uri="{C3380CC4-5D6E-409C-BE32-E72D297353CC}">
              <c16:uniqueId val="{00000006-4073-4442-802E-D89C2117AA5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4.17</c:v>
                </c:pt>
                <c:pt idx="2">
                  <c:v>#N/A</c:v>
                </c:pt>
                <c:pt idx="3">
                  <c:v>3.91</c:v>
                </c:pt>
                <c:pt idx="4">
                  <c:v>#N/A</c:v>
                </c:pt>
                <c:pt idx="5">
                  <c:v>3.04</c:v>
                </c:pt>
                <c:pt idx="6">
                  <c:v>#N/A</c:v>
                </c:pt>
                <c:pt idx="7">
                  <c:v>3.75</c:v>
                </c:pt>
                <c:pt idx="8">
                  <c:v>#N/A</c:v>
                </c:pt>
                <c:pt idx="9">
                  <c:v>4.5599999999999996</c:v>
                </c:pt>
              </c:numCache>
            </c:numRef>
          </c:val>
          <c:extLst>
            <c:ext xmlns:c16="http://schemas.microsoft.com/office/drawing/2014/chart" uri="{C3380CC4-5D6E-409C-BE32-E72D297353CC}">
              <c16:uniqueId val="{00000007-4073-4442-802E-D89C2117AA5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5.72</c:v>
                </c:pt>
                <c:pt idx="2">
                  <c:v>#N/A</c:v>
                </c:pt>
                <c:pt idx="3">
                  <c:v>6.42</c:v>
                </c:pt>
                <c:pt idx="4">
                  <c:v>#N/A</c:v>
                </c:pt>
                <c:pt idx="5">
                  <c:v>7.39</c:v>
                </c:pt>
                <c:pt idx="6">
                  <c:v>#N/A</c:v>
                </c:pt>
                <c:pt idx="7">
                  <c:v>8.19</c:v>
                </c:pt>
                <c:pt idx="8">
                  <c:v>#N/A</c:v>
                </c:pt>
                <c:pt idx="9">
                  <c:v>8.98</c:v>
                </c:pt>
              </c:numCache>
            </c:numRef>
          </c:val>
          <c:extLst>
            <c:ext xmlns:c16="http://schemas.microsoft.com/office/drawing/2014/chart" uri="{C3380CC4-5D6E-409C-BE32-E72D297353CC}">
              <c16:uniqueId val="{00000008-4073-4442-802E-D89C2117AA5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12.47</c:v>
                </c:pt>
                <c:pt idx="2">
                  <c:v>#N/A</c:v>
                </c:pt>
                <c:pt idx="3">
                  <c:v>13.54</c:v>
                </c:pt>
                <c:pt idx="4">
                  <c:v>#N/A</c:v>
                </c:pt>
                <c:pt idx="5">
                  <c:v>14.92</c:v>
                </c:pt>
                <c:pt idx="6">
                  <c:v>#N/A</c:v>
                </c:pt>
                <c:pt idx="7">
                  <c:v>14.48</c:v>
                </c:pt>
                <c:pt idx="8">
                  <c:v>#N/A</c:v>
                </c:pt>
                <c:pt idx="9">
                  <c:v>10.17</c:v>
                </c:pt>
              </c:numCache>
            </c:numRef>
          </c:val>
          <c:extLst>
            <c:ext xmlns:c16="http://schemas.microsoft.com/office/drawing/2014/chart" uri="{C3380CC4-5D6E-409C-BE32-E72D297353CC}">
              <c16:uniqueId val="{00000009-4073-4442-802E-D89C2117AA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4690</c:v>
                </c:pt>
                <c:pt idx="5">
                  <c:v>4644</c:v>
                </c:pt>
                <c:pt idx="8">
                  <c:v>4659</c:v>
                </c:pt>
                <c:pt idx="11">
                  <c:v>4456</c:v>
                </c:pt>
                <c:pt idx="14">
                  <c:v>4270</c:v>
                </c:pt>
              </c:numCache>
            </c:numRef>
          </c:val>
          <c:extLst>
            <c:ext xmlns:c16="http://schemas.microsoft.com/office/drawing/2014/chart" uri="{C3380CC4-5D6E-409C-BE32-E72D297353CC}">
              <c16:uniqueId val="{00000000-7A0E-4109-8DB2-A2197DD5DA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2</c:v>
                </c:pt>
              </c:numCache>
            </c:numRef>
          </c:val>
          <c:extLst>
            <c:ext xmlns:c16="http://schemas.microsoft.com/office/drawing/2014/chart" uri="{C3380CC4-5D6E-409C-BE32-E72D297353CC}">
              <c16:uniqueId val="{00000001-7A0E-4109-8DB2-A2197DD5DA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93</c:v>
                </c:pt>
                <c:pt idx="3">
                  <c:v>91</c:v>
                </c:pt>
                <c:pt idx="6">
                  <c:v>92</c:v>
                </c:pt>
                <c:pt idx="9">
                  <c:v>57</c:v>
                </c:pt>
                <c:pt idx="12">
                  <c:v>21</c:v>
                </c:pt>
              </c:numCache>
            </c:numRef>
          </c:val>
          <c:extLst>
            <c:ext xmlns:c16="http://schemas.microsoft.com/office/drawing/2014/chart" uri="{C3380CC4-5D6E-409C-BE32-E72D297353CC}">
              <c16:uniqueId val="{00000002-7A0E-4109-8DB2-A2197DD5DA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60</c:v>
                </c:pt>
                <c:pt idx="6">
                  <c:v>77</c:v>
                </c:pt>
                <c:pt idx="9">
                  <c:v>81</c:v>
                </c:pt>
                <c:pt idx="12">
                  <c:v>87</c:v>
                </c:pt>
              </c:numCache>
            </c:numRef>
          </c:val>
          <c:extLst>
            <c:ext xmlns:c16="http://schemas.microsoft.com/office/drawing/2014/chart" uri="{C3380CC4-5D6E-409C-BE32-E72D297353CC}">
              <c16:uniqueId val="{00000003-7A0E-4109-8DB2-A2197DD5DA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1074</c:v>
                </c:pt>
                <c:pt idx="3">
                  <c:v>1019</c:v>
                </c:pt>
                <c:pt idx="6">
                  <c:v>943</c:v>
                </c:pt>
                <c:pt idx="9">
                  <c:v>896</c:v>
                </c:pt>
                <c:pt idx="12">
                  <c:v>771</c:v>
                </c:pt>
              </c:numCache>
            </c:numRef>
          </c:val>
          <c:extLst>
            <c:ext xmlns:c16="http://schemas.microsoft.com/office/drawing/2014/chart" uri="{C3380CC4-5D6E-409C-BE32-E72D297353CC}">
              <c16:uniqueId val="{00000004-7A0E-4109-8DB2-A2197DD5DA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E-4109-8DB2-A2197DD5DA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0E-4109-8DB2-A2197DD5DA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5148</c:v>
                </c:pt>
                <c:pt idx="3">
                  <c:v>5369</c:v>
                </c:pt>
                <c:pt idx="6">
                  <c:v>5734</c:v>
                </c:pt>
                <c:pt idx="9">
                  <c:v>5749</c:v>
                </c:pt>
                <c:pt idx="12">
                  <c:v>5565</c:v>
                </c:pt>
              </c:numCache>
            </c:numRef>
          </c:val>
          <c:extLst>
            <c:ext xmlns:c16="http://schemas.microsoft.com/office/drawing/2014/chart" uri="{C3380CC4-5D6E-409C-BE32-E72D297353CC}">
              <c16:uniqueId val="{00000007-7A0E-4109-8DB2-A2197DD5DA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1685</c:v>
                </c:pt>
                <c:pt idx="2">
                  <c:v>#N/A</c:v>
                </c:pt>
                <c:pt idx="3">
                  <c:v>#N/A</c:v>
                </c:pt>
                <c:pt idx="4">
                  <c:v>1895</c:v>
                </c:pt>
                <c:pt idx="5">
                  <c:v>#N/A</c:v>
                </c:pt>
                <c:pt idx="6">
                  <c:v>#N/A</c:v>
                </c:pt>
                <c:pt idx="7">
                  <c:v>2188</c:v>
                </c:pt>
                <c:pt idx="8">
                  <c:v>#N/A</c:v>
                </c:pt>
                <c:pt idx="9">
                  <c:v>#N/A</c:v>
                </c:pt>
                <c:pt idx="10">
                  <c:v>2327</c:v>
                </c:pt>
                <c:pt idx="11">
                  <c:v>#N/A</c:v>
                </c:pt>
                <c:pt idx="12">
                  <c:v>#N/A</c:v>
                </c:pt>
                <c:pt idx="13">
                  <c:v>2176</c:v>
                </c:pt>
                <c:pt idx="14">
                  <c:v>#N/A</c:v>
                </c:pt>
              </c:numCache>
            </c:numRef>
          </c:val>
          <c:smooth val="0"/>
          <c:extLst>
            <c:ext xmlns:c16="http://schemas.microsoft.com/office/drawing/2014/chart" uri="{C3380CC4-5D6E-409C-BE32-E72D297353CC}">
              <c16:uniqueId val="{00000008-7A0E-4109-8DB2-A2197DD5DA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41906</c:v>
                </c:pt>
                <c:pt idx="5">
                  <c:v>41884</c:v>
                </c:pt>
                <c:pt idx="8">
                  <c:v>42126</c:v>
                </c:pt>
                <c:pt idx="11">
                  <c:v>39878</c:v>
                </c:pt>
                <c:pt idx="14">
                  <c:v>38160</c:v>
                </c:pt>
              </c:numCache>
            </c:numRef>
          </c:val>
          <c:extLst>
            <c:ext xmlns:c16="http://schemas.microsoft.com/office/drawing/2014/chart" uri="{C3380CC4-5D6E-409C-BE32-E72D297353CC}">
              <c16:uniqueId val="{00000000-ECF9-47AE-A940-1BE4F86073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5831</c:v>
                </c:pt>
                <c:pt idx="5">
                  <c:v>5724</c:v>
                </c:pt>
                <c:pt idx="8">
                  <c:v>5542</c:v>
                </c:pt>
                <c:pt idx="11">
                  <c:v>5583</c:v>
                </c:pt>
                <c:pt idx="14">
                  <c:v>5536</c:v>
                </c:pt>
              </c:numCache>
            </c:numRef>
          </c:val>
          <c:extLst>
            <c:ext xmlns:c16="http://schemas.microsoft.com/office/drawing/2014/chart" uri="{C3380CC4-5D6E-409C-BE32-E72D297353CC}">
              <c16:uniqueId val="{00000001-ECF9-47AE-A940-1BE4F86073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14156</c:v>
                </c:pt>
                <c:pt idx="5">
                  <c:v>13461</c:v>
                </c:pt>
                <c:pt idx="8">
                  <c:v>12045</c:v>
                </c:pt>
                <c:pt idx="11">
                  <c:v>12262</c:v>
                </c:pt>
                <c:pt idx="14">
                  <c:v>11838</c:v>
                </c:pt>
              </c:numCache>
            </c:numRef>
          </c:val>
          <c:extLst>
            <c:ext xmlns:c16="http://schemas.microsoft.com/office/drawing/2014/chart" uri="{C3380CC4-5D6E-409C-BE32-E72D297353CC}">
              <c16:uniqueId val="{00000002-ECF9-47AE-A940-1BE4F86073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F9-47AE-A940-1BE4F86073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F9-47AE-A940-1BE4F86073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1152</c:v>
                </c:pt>
                <c:pt idx="3">
                  <c:v>1032</c:v>
                </c:pt>
                <c:pt idx="6">
                  <c:v>227</c:v>
                </c:pt>
                <c:pt idx="9">
                  <c:v>227</c:v>
                </c:pt>
                <c:pt idx="12">
                  <c:v>227</c:v>
                </c:pt>
              </c:numCache>
            </c:numRef>
          </c:val>
          <c:extLst>
            <c:ext xmlns:c16="http://schemas.microsoft.com/office/drawing/2014/chart" uri="{C3380CC4-5D6E-409C-BE32-E72D297353CC}">
              <c16:uniqueId val="{00000005-ECF9-47AE-A940-1BE4F86073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4589</c:v>
                </c:pt>
                <c:pt idx="3">
                  <c:v>4515</c:v>
                </c:pt>
                <c:pt idx="6">
                  <c:v>4498</c:v>
                </c:pt>
                <c:pt idx="9">
                  <c:v>4452</c:v>
                </c:pt>
                <c:pt idx="12">
                  <c:v>4596</c:v>
                </c:pt>
              </c:numCache>
            </c:numRef>
          </c:val>
          <c:extLst>
            <c:ext xmlns:c16="http://schemas.microsoft.com/office/drawing/2014/chart" uri="{C3380CC4-5D6E-409C-BE32-E72D297353CC}">
              <c16:uniqueId val="{00000006-ECF9-47AE-A940-1BE4F86073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569</c:v>
                </c:pt>
                <c:pt idx="3">
                  <c:v>538</c:v>
                </c:pt>
                <c:pt idx="6">
                  <c:v>495</c:v>
                </c:pt>
                <c:pt idx="9">
                  <c:v>561</c:v>
                </c:pt>
                <c:pt idx="12">
                  <c:v>474</c:v>
                </c:pt>
              </c:numCache>
            </c:numRef>
          </c:val>
          <c:extLst>
            <c:ext xmlns:c16="http://schemas.microsoft.com/office/drawing/2014/chart" uri="{C3380CC4-5D6E-409C-BE32-E72D297353CC}">
              <c16:uniqueId val="{00000007-ECF9-47AE-A940-1BE4F86073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6780</c:v>
                </c:pt>
                <c:pt idx="3">
                  <c:v>6121</c:v>
                </c:pt>
                <c:pt idx="6">
                  <c:v>6037</c:v>
                </c:pt>
                <c:pt idx="9">
                  <c:v>6035</c:v>
                </c:pt>
                <c:pt idx="12">
                  <c:v>5931</c:v>
                </c:pt>
              </c:numCache>
            </c:numRef>
          </c:val>
          <c:extLst>
            <c:ext xmlns:c16="http://schemas.microsoft.com/office/drawing/2014/chart" uri="{C3380CC4-5D6E-409C-BE32-E72D297353CC}">
              <c16:uniqueId val="{00000008-ECF9-47AE-A940-1BE4F86073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363</c:v>
                </c:pt>
                <c:pt idx="3">
                  <c:v>439</c:v>
                </c:pt>
                <c:pt idx="6">
                  <c:v>348</c:v>
                </c:pt>
                <c:pt idx="9">
                  <c:v>291</c:v>
                </c:pt>
                <c:pt idx="12">
                  <c:v>269</c:v>
                </c:pt>
              </c:numCache>
            </c:numRef>
          </c:val>
          <c:extLst>
            <c:ext xmlns:c16="http://schemas.microsoft.com/office/drawing/2014/chart" uri="{C3380CC4-5D6E-409C-BE32-E72D297353CC}">
              <c16:uniqueId val="{00000009-ECF9-47AE-A940-1BE4F86073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61388</c:v>
                </c:pt>
                <c:pt idx="3">
                  <c:v>62736</c:v>
                </c:pt>
                <c:pt idx="6">
                  <c:v>63964</c:v>
                </c:pt>
                <c:pt idx="9">
                  <c:v>62219</c:v>
                </c:pt>
                <c:pt idx="12">
                  <c:v>60382</c:v>
                </c:pt>
              </c:numCache>
            </c:numRef>
          </c:val>
          <c:extLst>
            <c:ext xmlns:c16="http://schemas.microsoft.com/office/drawing/2014/chart" uri="{C3380CC4-5D6E-409C-BE32-E72D297353CC}">
              <c16:uniqueId val="{0000000A-ECF9-47AE-A940-1BE4F86073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12950</c:v>
                </c:pt>
                <c:pt idx="2">
                  <c:v>#N/A</c:v>
                </c:pt>
                <c:pt idx="3">
                  <c:v>#N/A</c:v>
                </c:pt>
                <c:pt idx="4">
                  <c:v>14311</c:v>
                </c:pt>
                <c:pt idx="5">
                  <c:v>#N/A</c:v>
                </c:pt>
                <c:pt idx="6">
                  <c:v>#N/A</c:v>
                </c:pt>
                <c:pt idx="7">
                  <c:v>15856</c:v>
                </c:pt>
                <c:pt idx="8">
                  <c:v>#N/A</c:v>
                </c:pt>
                <c:pt idx="9">
                  <c:v>#N/A</c:v>
                </c:pt>
                <c:pt idx="10">
                  <c:v>16061</c:v>
                </c:pt>
                <c:pt idx="11">
                  <c:v>#N/A</c:v>
                </c:pt>
                <c:pt idx="12">
                  <c:v>#N/A</c:v>
                </c:pt>
                <c:pt idx="13">
                  <c:v>16344</c:v>
                </c:pt>
                <c:pt idx="14">
                  <c:v>#N/A</c:v>
                </c:pt>
              </c:numCache>
            </c:numRef>
          </c:val>
          <c:smooth val="0"/>
          <c:extLst>
            <c:ext xmlns:c16="http://schemas.microsoft.com/office/drawing/2014/chart" uri="{C3380CC4-5D6E-409C-BE32-E72D297353CC}">
              <c16:uniqueId val="{0000000B-ECF9-47AE-A940-1BE4F86073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4586</c:v>
                </c:pt>
                <c:pt idx="1">
                  <c:v>4586</c:v>
                </c:pt>
                <c:pt idx="2">
                  <c:v>4773</c:v>
                </c:pt>
              </c:numCache>
            </c:numRef>
          </c:val>
          <c:extLst>
            <c:ext xmlns:c16="http://schemas.microsoft.com/office/drawing/2014/chart" uri="{C3380CC4-5D6E-409C-BE32-E72D297353CC}">
              <c16:uniqueId val="{00000000-0A3D-44E9-8AAB-DADA73C08E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469</c:v>
                </c:pt>
                <c:pt idx="1">
                  <c:v>469</c:v>
                </c:pt>
                <c:pt idx="2">
                  <c:v>569</c:v>
                </c:pt>
              </c:numCache>
            </c:numRef>
          </c:val>
          <c:extLst>
            <c:ext xmlns:c16="http://schemas.microsoft.com/office/drawing/2014/chart" uri="{C3380CC4-5D6E-409C-BE32-E72D297353CC}">
              <c16:uniqueId val="{00000001-0A3D-44E9-8AAB-DADA73C08E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6762</c:v>
                </c:pt>
                <c:pt idx="1">
                  <c:v>6671</c:v>
                </c:pt>
                <c:pt idx="2">
                  <c:v>5689</c:v>
                </c:pt>
              </c:numCache>
            </c:numRef>
          </c:val>
          <c:extLst>
            <c:ext xmlns:c16="http://schemas.microsoft.com/office/drawing/2014/chart" uri="{C3380CC4-5D6E-409C-BE32-E72D297353CC}">
              <c16:uniqueId val="{00000002-0A3D-44E9-8AAB-DADA73C08E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75,522
75,206
481.02
49,487,306
49,073,252
413,441
24,799,776
60,381,913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課税客体に占める高齢者人口の割合や中小企業の割合が大きい影響で、税基盤が脆弱となっており、歳入全体のうち市税を占める割合が</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％と低く、財政力指数が類似団体平均を下回っている状況にある。定員管理の適正化等の推進、施設の適正配置や計画的な改修・修繕を行う等、歳出削減を実施し、財政基盤の強化に努める。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令和５年度は、人件費、物件費等の減に伴う歳出一財の減により、数値は昨年度より改善したが、依然として高い比率となっている。</a:t>
          </a:r>
        </a:p>
        <a:p>
          <a:r>
            <a:rPr kumimoji="1" lang="ja-JP" altLang="en-US" sz="1300">
              <a:latin typeface="ＭＳ Ｐゴシック" panose="020B0600070205080204" pitchFamily="50" charset="-128"/>
              <a:ea typeface="ＭＳ Ｐゴシック" panose="020B0600070205080204" pitchFamily="50" charset="-128"/>
            </a:rPr>
            <a:t>　今後とも自主財源である市税の徴収率の向上による増収、定員管理の適正化等の義務的経費の削減や物件費及び維持補修費の抑制に努め、改善を図る。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63</xdr:row>
      <xdr:rowOff>133604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86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148082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3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63</xdr:row>
      <xdr:rowOff>148082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3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162560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3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類似団体と比較して、維持補修費等に起因し高くなっている。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豪雪地帯であることから除排雪経費の占める割合が大きく、類似団体よりも大きい金額になっている。また、施設の老朽化による修繕費用の負担も大きく、施設の適正配置や計画的な改修・修繕を行い抑制に努める。</a:t>
          </a:r>
        </a:p>
        <a:p>
          <a:r>
            <a:rPr kumimoji="1" lang="ja-JP" altLang="en-US" sz="1300">
              <a:latin typeface="ＭＳ Ｐゴシック" panose="020B0600070205080204" pitchFamily="50" charset="-128"/>
              <a:ea typeface="ＭＳ Ｐゴシック" panose="020B0600070205080204" pitchFamily="50" charset="-128"/>
            </a:rPr>
            <a:t>　今後は経常経費の抑制に努め、より一層、住民ニーズに応えるサービス向上と業務の効率化を図る。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144911</xdr:rowOff>
    </xdr:from>
    <xdr:to>
      <xdr:col>23</xdr:col>
      <xdr:colOff>133350</xdr:colOff>
      <xdr:row>84</xdr:row>
      <xdr:rowOff>151369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46711"/>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151369</xdr:rowOff>
    </xdr:from>
    <xdr:to>
      <xdr:col>19</xdr:col>
      <xdr:colOff>133350</xdr:colOff>
      <xdr:row>85</xdr:row>
      <xdr:rowOff>6696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553169"/>
          <a:ext cx="8890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122388</xdr:rowOff>
    </xdr:from>
    <xdr:to>
      <xdr:col>15</xdr:col>
      <xdr:colOff>82550</xdr:colOff>
      <xdr:row>85</xdr:row>
      <xdr:rowOff>6696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24188"/>
          <a:ext cx="889000" cy="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100758</xdr:rowOff>
    </xdr:from>
    <xdr:to>
      <xdr:col>11</xdr:col>
      <xdr:colOff>31750</xdr:colOff>
      <xdr:row>84</xdr:row>
      <xdr:rowOff>122388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31108"/>
          <a:ext cx="889000" cy="19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94111</xdr:rowOff>
    </xdr:from>
    <xdr:to>
      <xdr:col>23</xdr:col>
      <xdr:colOff>184150</xdr:colOff>
      <xdr:row>85</xdr:row>
      <xdr:rowOff>24261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66188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100569</xdr:rowOff>
    </xdr:from>
    <xdr:to>
      <xdr:col>19</xdr:col>
      <xdr:colOff>184150</xdr:colOff>
      <xdr:row>85</xdr:row>
      <xdr:rowOff>30719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15496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127346</xdr:rowOff>
    </xdr:from>
    <xdr:to>
      <xdr:col>15</xdr:col>
      <xdr:colOff>133350</xdr:colOff>
      <xdr:row>85</xdr:row>
      <xdr:rowOff>57496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42273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71588</xdr:rowOff>
    </xdr:from>
    <xdr:to>
      <xdr:col>11</xdr:col>
      <xdr:colOff>82550</xdr:colOff>
      <xdr:row>85</xdr:row>
      <xdr:rowOff>1738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157965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5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49958</xdr:rowOff>
    </xdr:from>
    <xdr:to>
      <xdr:col>7</xdr:col>
      <xdr:colOff>31750</xdr:colOff>
      <xdr:row>83</xdr:row>
      <xdr:rowOff>151558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136335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国家公務員に準拠した給与改定を実施するなど、今後も引き続き給与水準の適正化に努めることにより、同程度の水準を維持する見込み。</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358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新規採用職員の抑制などにより、類似団体平均を下回っている。令和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年度に策定した定員管理計画を着実に実行し、職員数の適正化を図っている。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67914</xdr:rowOff>
    </xdr:from>
    <xdr:to>
      <xdr:col>81</xdr:col>
      <xdr:colOff>44450</xdr:colOff>
      <xdr:row>60</xdr:row>
      <xdr:rowOff>71362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491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64467</xdr:rowOff>
    </xdr:from>
    <xdr:to>
      <xdr:col>77</xdr:col>
      <xdr:colOff>44450</xdr:colOff>
      <xdr:row>60</xdr:row>
      <xdr:rowOff>67914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146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64467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997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54126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997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20562</xdr:rowOff>
    </xdr:from>
    <xdr:to>
      <xdr:col>81</xdr:col>
      <xdr:colOff>95250</xdr:colOff>
      <xdr:row>60</xdr:row>
      <xdr:rowOff>122162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37089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17114</xdr:rowOff>
    </xdr:from>
    <xdr:to>
      <xdr:col>77</xdr:col>
      <xdr:colOff>95250</xdr:colOff>
      <xdr:row>60</xdr:row>
      <xdr:rowOff>118714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128891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xdr:rowOff>
    </xdr:from>
    <xdr:to>
      <xdr:col>73</xdr:col>
      <xdr:colOff>44450</xdr:colOff>
      <xdr:row>60</xdr:row>
      <xdr:rowOff>115267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125444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3326</xdr:rowOff>
    </xdr:from>
    <xdr:to>
      <xdr:col>64</xdr:col>
      <xdr:colOff>152400</xdr:colOff>
      <xdr:row>60</xdr:row>
      <xdr:rowOff>104926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115103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基準財政需要額等の減少に伴い、実質公債費比率が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今後は近年の大型事業の地方債の元利償還が開始されることで一時的に増加する見込みであり、引き続き緊急度・住民ニーズを的確に把握した事業選択により、地方債の新規発行の抑制を図る。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94343</xdr:rowOff>
    </xdr:from>
    <xdr:to>
      <xdr:col>81</xdr:col>
      <xdr:colOff>44450</xdr:colOff>
      <xdr:row>42</xdr:row>
      <xdr:rowOff>128815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94343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884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58965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73509"/>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臨時財政対策債に係る年度末地方債残高の減少に伴う、基準財政需要額算入見込額の減少により、将来負担比率が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将来負担比率は、近年、上昇傾向にあるものの、地方債の発行にあたっては、交付税措置のある起債を活用することで、早期健全化基準を下回っている。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今後も良質な起債の活用により、将来にわたって安定した財政運営が継続できるよう努める。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104987</xdr:rowOff>
    </xdr:from>
    <xdr:to>
      <xdr:col>81</xdr:col>
      <xdr:colOff>44450</xdr:colOff>
      <xdr:row>18</xdr:row>
      <xdr:rowOff>111881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31910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93496</xdr:rowOff>
    </xdr:from>
    <xdr:to>
      <xdr:col>77</xdr:col>
      <xdr:colOff>44450</xdr:colOff>
      <xdr:row>18</xdr:row>
      <xdr:rowOff>104987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17959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39491</xdr:rowOff>
    </xdr:from>
    <xdr:to>
      <xdr:col>72</xdr:col>
      <xdr:colOff>203200</xdr:colOff>
      <xdr:row>18</xdr:row>
      <xdr:rowOff>93496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12559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144296</xdr:rowOff>
    </xdr:from>
    <xdr:to>
      <xdr:col>68</xdr:col>
      <xdr:colOff>152400</xdr:colOff>
      <xdr:row>18</xdr:row>
      <xdr:rowOff>39491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058946"/>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61081</xdr:rowOff>
    </xdr:from>
    <xdr:to>
      <xdr:col>81</xdr:col>
      <xdr:colOff>95250</xdr:colOff>
      <xdr:row>18</xdr:row>
      <xdr:rowOff>162681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33158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1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54187</xdr:rowOff>
    </xdr:from>
    <xdr:to>
      <xdr:col>77</xdr:col>
      <xdr:colOff>95250</xdr:colOff>
      <xdr:row>18</xdr:row>
      <xdr:rowOff>155787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140564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22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42696</xdr:rowOff>
    </xdr:from>
    <xdr:to>
      <xdr:col>73</xdr:col>
      <xdr:colOff>44450</xdr:colOff>
      <xdr:row>18</xdr:row>
      <xdr:rowOff>144296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129073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160141</xdr:rowOff>
    </xdr:from>
    <xdr:to>
      <xdr:col>68</xdr:col>
      <xdr:colOff>203200</xdr:colOff>
      <xdr:row>18</xdr:row>
      <xdr:rowOff>90291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75068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93496</xdr:rowOff>
    </xdr:from>
    <xdr:to>
      <xdr:col>64</xdr:col>
      <xdr:colOff>152400</xdr:colOff>
      <xdr:row>18</xdr:row>
      <xdr:rowOff>23646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8423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75,522
75,206
481.02
49,487,306
49,073,252
413,441
24,799,776
60,381,913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要因として消防業務を一部事務組合で行っていることが挙げられる。今後も引き続き定員の適正化等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類似平均団体を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対前年度で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ポイント改善している。これは各施設の燃料費や光熱水費が下がったことが挙げられる。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今後は、経常経費の抑制に努め、より一層、住民ニーズに応えるサービス向上と業務の効率化を図る。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65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95250</xdr:rowOff>
    </xdr:from>
    <xdr:to>
      <xdr:col>78</xdr:col>
      <xdr:colOff>69850</xdr:colOff>
      <xdr:row>20</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52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12700</xdr:rowOff>
    </xdr:from>
    <xdr:to>
      <xdr:col>78</xdr:col>
      <xdr:colOff>120650</xdr:colOff>
      <xdr:row>20</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2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44450</xdr:rowOff>
    </xdr:from>
    <xdr:to>
      <xdr:col>74</xdr:col>
      <xdr:colOff>31750</xdr:colOff>
      <xdr:row>19</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また、前年と比較して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ポイント悪化している。これは、児童手当等給付事業や生活保護費給付事業等に係る経費の減よりも障害者福祉関連事業に係る経費の増が多いことが主な要因となっている。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49276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67564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23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67564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59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142003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57421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5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る。要因としては、小学校等の修繕経費の増に伴う維持補修費の増加や各特別会計への繰出金が増加していることが挙げられる。今後も施設の適正配置や計画的な改修・修繕を行い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60</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04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57150</xdr:rowOff>
    </xdr:from>
    <xdr:to>
      <xdr:col>82</xdr:col>
      <xdr:colOff>158750</xdr:colOff>
      <xdr:row>60</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ポイント上回っている。この要因として消防業務を一部事務組合で行っていることが挙げられる。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引き続き行政として対応すべき必要性、費用対効果、目的の達成度などを精査し、さらに受益者負担のあり方や経費の負担のあり方について検証し、合理化を図る。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近年実施している大型事業で活用した地方債の元利償還が開始されたことに伴い、増加傾向にある。</a:t>
          </a:r>
        </a:p>
        <a:p>
          <a:r>
            <a:rPr kumimoji="1" lang="ja-JP" altLang="en-US" sz="1300">
              <a:latin typeface="ＭＳ Ｐゴシック" panose="020B0600070205080204" pitchFamily="50" charset="-128"/>
              <a:ea typeface="ＭＳ Ｐゴシック" panose="020B0600070205080204" pitchFamily="50" charset="-128"/>
            </a:rPr>
            <a:t>　今後も公債費負担の増加が見込まれるため、緊急度・住民ニーズを的確に把握し、地方債の新規発行の抑制を図る。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76200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690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25400</xdr:rowOff>
    </xdr:from>
    <xdr:to>
      <xdr:col>19</xdr:col>
      <xdr:colOff>187325</xdr:colOff>
      <xdr:row>80</xdr:row>
      <xdr:rowOff>76200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74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133350</xdr:rowOff>
    </xdr:from>
    <xdr:to>
      <xdr:col>15</xdr:col>
      <xdr:colOff>98425</xdr:colOff>
      <xdr:row>80</xdr:row>
      <xdr:rowOff>25400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67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79</xdr:row>
      <xdr:rowOff>133350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0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25400</xdr:rowOff>
    </xdr:from>
    <xdr:to>
      <xdr:col>20</xdr:col>
      <xdr:colOff>38100</xdr:colOff>
      <xdr:row>80</xdr:row>
      <xdr:rowOff>127000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111777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8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146050</xdr:rowOff>
    </xdr:from>
    <xdr:to>
      <xdr:col>15</xdr:col>
      <xdr:colOff>149225</xdr:colOff>
      <xdr:row>80</xdr:row>
      <xdr:rowOff>76200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60977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82550</xdr:rowOff>
    </xdr:from>
    <xdr:to>
      <xdr:col>11</xdr:col>
      <xdr:colOff>60325</xdr:colOff>
      <xdr:row>80</xdr:row>
      <xdr:rowOff>12700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6350</xdr:rowOff>
    </xdr:from>
    <xdr:to>
      <xdr:col>6</xdr:col>
      <xdr:colOff>171450</xdr:colOff>
      <xdr:row>79</xdr:row>
      <xdr:rowOff>107950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92727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今後も定員管理の適正化、施設の適正配置や計画的な改修・修繕を行う等、経常経費の削減に努める。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117202</xdr:rowOff>
    </xdr:from>
    <xdr:to>
      <xdr:col>82</xdr:col>
      <xdr:colOff>107950</xdr:colOff>
      <xdr:row>76</xdr:row>
      <xdr:rowOff>130266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474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130266</xdr:rowOff>
    </xdr:from>
    <xdr:to>
      <xdr:col>78</xdr:col>
      <xdr:colOff>69850</xdr:colOff>
      <xdr:row>77</xdr:row>
      <xdr:rowOff>4536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60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11068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06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77</xdr:row>
      <xdr:rowOff>95976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1271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38479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79466</xdr:rowOff>
    </xdr:from>
    <xdr:to>
      <xdr:col>78</xdr:col>
      <xdr:colOff>120650</xdr:colOff>
      <xdr:row>77</xdr:row>
      <xdr:rowOff>9616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165843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9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125186</xdr:rowOff>
    </xdr:from>
    <xdr:to>
      <xdr:col>74</xdr:col>
      <xdr:colOff>31750</xdr:colOff>
      <xdr:row>77</xdr:row>
      <xdr:rowOff>55336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46645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131553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33363</xdr:rowOff>
    </xdr:from>
    <xdr:to>
      <xdr:col>29</xdr:col>
      <xdr:colOff>127000</xdr:colOff>
      <xdr:row>18</xdr:row>
      <xdr:rowOff>62954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7088"/>
          <a:ext cx="647700" cy="2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62954</xdr:rowOff>
    </xdr:from>
    <xdr:to>
      <xdr:col>26</xdr:col>
      <xdr:colOff>50800</xdr:colOff>
      <xdr:row>18</xdr:row>
      <xdr:rowOff>68605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6679"/>
          <a:ext cx="698500" cy="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68605</xdr:rowOff>
    </xdr:from>
    <xdr:to>
      <xdr:col>22</xdr:col>
      <xdr:colOff>114300</xdr:colOff>
      <xdr:row>18</xdr:row>
      <xdr:rowOff>100622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2330"/>
          <a:ext cx="698500" cy="3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100622</xdr:rowOff>
    </xdr:from>
    <xdr:to>
      <xdr:col>18</xdr:col>
      <xdr:colOff>177800</xdr:colOff>
      <xdr:row>18</xdr:row>
      <xdr:rowOff>105029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4347"/>
          <a:ext cx="698500" cy="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154013</xdr:rowOff>
    </xdr:from>
    <xdr:to>
      <xdr:col>29</xdr:col>
      <xdr:colOff>177800</xdr:colOff>
      <xdr:row>18</xdr:row>
      <xdr:rowOff>84163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126090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12154</xdr:rowOff>
    </xdr:from>
    <xdr:to>
      <xdr:col>26</xdr:col>
      <xdr:colOff>101600</xdr:colOff>
      <xdr:row>18</xdr:row>
      <xdr:rowOff>113754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98531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17805</xdr:rowOff>
    </xdr:from>
    <xdr:to>
      <xdr:col>22</xdr:col>
      <xdr:colOff>165100</xdr:colOff>
      <xdr:row>18</xdr:row>
      <xdr:rowOff>119405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104183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49822</xdr:rowOff>
    </xdr:from>
    <xdr:to>
      <xdr:col>19</xdr:col>
      <xdr:colOff>38100</xdr:colOff>
      <xdr:row>18</xdr:row>
      <xdr:rowOff>151422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54229</xdr:rowOff>
    </xdr:from>
    <xdr:to>
      <xdr:col>15</xdr:col>
      <xdr:colOff>101600</xdr:colOff>
      <xdr:row>18</xdr:row>
      <xdr:rowOff>155829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166006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10414</xdr:rowOff>
    </xdr:from>
    <xdr:to>
      <xdr:col>29</xdr:col>
      <xdr:colOff>127000</xdr:colOff>
      <xdr:row>35</xdr:row>
      <xdr:rowOff>60118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20764"/>
          <a:ext cx="6477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10414</xdr:rowOff>
    </xdr:from>
    <xdr:to>
      <xdr:col>26</xdr:col>
      <xdr:colOff>50800</xdr:colOff>
      <xdr:row>35</xdr:row>
      <xdr:rowOff>86178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20764"/>
          <a:ext cx="698500" cy="7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86178</xdr:rowOff>
    </xdr:from>
    <xdr:to>
      <xdr:col>22</xdr:col>
      <xdr:colOff>114300</xdr:colOff>
      <xdr:row>35</xdr:row>
      <xdr:rowOff>220856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96528"/>
          <a:ext cx="698500" cy="134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220856</xdr:rowOff>
    </xdr:from>
    <xdr:to>
      <xdr:col>18</xdr:col>
      <xdr:colOff>177800</xdr:colOff>
      <xdr:row>35</xdr:row>
      <xdr:rowOff>316183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1206"/>
          <a:ext cx="6985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9318</xdr:rowOff>
    </xdr:from>
    <xdr:to>
      <xdr:col>29</xdr:col>
      <xdr:colOff>177800</xdr:colOff>
      <xdr:row>35</xdr:row>
      <xdr:rowOff>110918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1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197295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302514</xdr:rowOff>
    </xdr:from>
    <xdr:to>
      <xdr:col>26</xdr:col>
      <xdr:colOff>101600</xdr:colOff>
      <xdr:row>35</xdr:row>
      <xdr:rowOff>61214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6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71391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3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35378</xdr:rowOff>
    </xdr:from>
    <xdr:to>
      <xdr:col>22</xdr:col>
      <xdr:colOff>165100</xdr:colOff>
      <xdr:row>35</xdr:row>
      <xdr:rowOff>136978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4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147155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170056</xdr:rowOff>
    </xdr:from>
    <xdr:to>
      <xdr:col>19</xdr:col>
      <xdr:colOff>38100</xdr:colOff>
      <xdr:row>35</xdr:row>
      <xdr:rowOff>271656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281833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4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265383</xdr:rowOff>
    </xdr:from>
    <xdr:to>
      <xdr:col>15</xdr:col>
      <xdr:colOff>101600</xdr:colOff>
      <xdr:row>36</xdr:row>
      <xdr:rowOff>24083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7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4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75,522
75,206
481.02
49,487,306
49,073,252
413,441
24,799,776
60,381,913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115977</xdr:rowOff>
    </xdr:from>
    <xdr:to>
      <xdr:col>24</xdr:col>
      <xdr:colOff>63500</xdr:colOff>
      <xdr:row>38</xdr:row>
      <xdr:rowOff>123901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1077"/>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115977</xdr:rowOff>
    </xdr:from>
    <xdr:to>
      <xdr:col>19</xdr:col>
      <xdr:colOff>177800</xdr:colOff>
      <xdr:row>38</xdr:row>
      <xdr:rowOff>133744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1077"/>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133744</xdr:rowOff>
    </xdr:from>
    <xdr:to>
      <xdr:col>15</xdr:col>
      <xdr:colOff>50800</xdr:colOff>
      <xdr:row>38</xdr:row>
      <xdr:rowOff>148971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8844"/>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131267</xdr:rowOff>
    </xdr:from>
    <xdr:to>
      <xdr:col>10</xdr:col>
      <xdr:colOff>114300</xdr:colOff>
      <xdr:row>38</xdr:row>
      <xdr:rowOff>148971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6367"/>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73101</xdr:rowOff>
    </xdr:from>
    <xdr:to>
      <xdr:col>24</xdr:col>
      <xdr:colOff>114300</xdr:colOff>
      <xdr:row>39</xdr:row>
      <xdr:rowOff>3251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51528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65177</xdr:rowOff>
    </xdr:from>
    <xdr:to>
      <xdr:col>20</xdr:col>
      <xdr:colOff>38100</xdr:colOff>
      <xdr:row>38</xdr:row>
      <xdr:rowOff>166777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157904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82944</xdr:rowOff>
    </xdr:from>
    <xdr:to>
      <xdr:col>15</xdr:col>
      <xdr:colOff>101600</xdr:colOff>
      <xdr:row>39</xdr:row>
      <xdr:rowOff>13094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98171</xdr:rowOff>
    </xdr:from>
    <xdr:to>
      <xdr:col>10</xdr:col>
      <xdr:colOff>165100</xdr:colOff>
      <xdr:row>39</xdr:row>
      <xdr:rowOff>28321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19448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80467</xdr:rowOff>
    </xdr:from>
    <xdr:to>
      <xdr:col>6</xdr:col>
      <xdr:colOff>38100</xdr:colOff>
      <xdr:row>39</xdr:row>
      <xdr:rowOff>10617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140777</xdr:rowOff>
    </xdr:from>
    <xdr:to>
      <xdr:col>24</xdr:col>
      <xdr:colOff>63500</xdr:colOff>
      <xdr:row>53</xdr:row>
      <xdr:rowOff>151767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27627"/>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111534</xdr:rowOff>
    </xdr:from>
    <xdr:to>
      <xdr:col>19</xdr:col>
      <xdr:colOff>177800</xdr:colOff>
      <xdr:row>53</xdr:row>
      <xdr:rowOff>151767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9838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111534</xdr:rowOff>
    </xdr:from>
    <xdr:to>
      <xdr:col>15</xdr:col>
      <xdr:colOff>50800</xdr:colOff>
      <xdr:row>54</xdr:row>
      <xdr:rowOff>164193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98384"/>
          <a:ext cx="8890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164193</xdr:rowOff>
    </xdr:from>
    <xdr:to>
      <xdr:col>10</xdr:col>
      <xdr:colOff>114300</xdr:colOff>
      <xdr:row>55</xdr:row>
      <xdr:rowOff>15277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2249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89977</xdr:rowOff>
    </xdr:from>
    <xdr:to>
      <xdr:col>24</xdr:col>
      <xdr:colOff>114300</xdr:colOff>
      <xdr:row>54</xdr:row>
      <xdr:rowOff>20127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112854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2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100967</xdr:rowOff>
    </xdr:from>
    <xdr:to>
      <xdr:col>20</xdr:col>
      <xdr:colOff>38100</xdr:colOff>
      <xdr:row>54</xdr:row>
      <xdr:rowOff>31117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47644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6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60734</xdr:rowOff>
    </xdr:from>
    <xdr:to>
      <xdr:col>15</xdr:col>
      <xdr:colOff>101600</xdr:colOff>
      <xdr:row>53</xdr:row>
      <xdr:rowOff>162334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7411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2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113393</xdr:rowOff>
    </xdr:from>
    <xdr:to>
      <xdr:col>10</xdr:col>
      <xdr:colOff>165100</xdr:colOff>
      <xdr:row>55</xdr:row>
      <xdr:rowOff>43543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60070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135927</xdr:rowOff>
    </xdr:from>
    <xdr:to>
      <xdr:col>6</xdr:col>
      <xdr:colOff>38100</xdr:colOff>
      <xdr:row>55</xdr:row>
      <xdr:rowOff>66077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82604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52946</xdr:rowOff>
    </xdr:from>
    <xdr:to>
      <xdr:col>24</xdr:col>
      <xdr:colOff>62865</xdr:colOff>
      <xdr:row>79</xdr:row>
      <xdr:rowOff>5969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568796"/>
          <a:ext cx="1270" cy="9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9796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5969</xdr:rowOff>
    </xdr:from>
    <xdr:to>
      <xdr:col>24</xdr:col>
      <xdr:colOff>152400</xdr:colOff>
      <xdr:row>79</xdr:row>
      <xdr:rowOff>5969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171073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3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52946</xdr:rowOff>
    </xdr:from>
    <xdr:to>
      <xdr:col>24</xdr:col>
      <xdr:colOff>152400</xdr:colOff>
      <xdr:row>73</xdr:row>
      <xdr:rowOff>52946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5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80531</xdr:rowOff>
    </xdr:from>
    <xdr:to>
      <xdr:col>24</xdr:col>
      <xdr:colOff>63500</xdr:colOff>
      <xdr:row>73</xdr:row>
      <xdr:rowOff>52946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424931"/>
          <a:ext cx="838200" cy="1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4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14643</xdr:rowOff>
    </xdr:from>
    <xdr:to>
      <xdr:col>24</xdr:col>
      <xdr:colOff>114300</xdr:colOff>
      <xdr:row>77</xdr:row>
      <xdr:rowOff>116243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53327</xdr:rowOff>
    </xdr:from>
    <xdr:to>
      <xdr:col>19</xdr:col>
      <xdr:colOff>177800</xdr:colOff>
      <xdr:row>72</xdr:row>
      <xdr:rowOff>80531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397727"/>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165633</xdr:rowOff>
    </xdr:from>
    <xdr:to>
      <xdr:col>20</xdr:col>
      <xdr:colOff>38100</xdr:colOff>
      <xdr:row>77</xdr:row>
      <xdr:rowOff>95783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9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86910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60604</xdr:rowOff>
    </xdr:from>
    <xdr:to>
      <xdr:col>15</xdr:col>
      <xdr:colOff>50800</xdr:colOff>
      <xdr:row>72</xdr:row>
      <xdr:rowOff>53327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062104"/>
          <a:ext cx="889000" cy="3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156108</xdr:rowOff>
    </xdr:from>
    <xdr:to>
      <xdr:col>15</xdr:col>
      <xdr:colOff>101600</xdr:colOff>
      <xdr:row>77</xdr:row>
      <xdr:rowOff>86258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77385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7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60604</xdr:rowOff>
    </xdr:from>
    <xdr:to>
      <xdr:col>10</xdr:col>
      <xdr:colOff>114300</xdr:colOff>
      <xdr:row>75</xdr:row>
      <xdr:rowOff>483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062104"/>
          <a:ext cx="889000" cy="7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125734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29075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2146</xdr:rowOff>
    </xdr:from>
    <xdr:to>
      <xdr:col>24</xdr:col>
      <xdr:colOff>114300</xdr:colOff>
      <xdr:row>73</xdr:row>
      <xdr:rowOff>103746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126623</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29731</xdr:rowOff>
    </xdr:from>
    <xdr:to>
      <xdr:col>20</xdr:col>
      <xdr:colOff>38100</xdr:colOff>
      <xdr:row>72</xdr:row>
      <xdr:rowOff>131331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3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147858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1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2527</xdr:rowOff>
    </xdr:from>
    <xdr:to>
      <xdr:col>15</xdr:col>
      <xdr:colOff>101600</xdr:colOff>
      <xdr:row>72</xdr:row>
      <xdr:rowOff>104127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120654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9804</xdr:rowOff>
    </xdr:from>
    <xdr:to>
      <xdr:col>10</xdr:col>
      <xdr:colOff>165100</xdr:colOff>
      <xdr:row>70</xdr:row>
      <xdr:rowOff>111404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0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127931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17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121133</xdr:rowOff>
    </xdr:from>
    <xdr:to>
      <xdr:col>6</xdr:col>
      <xdr:colOff>38100</xdr:colOff>
      <xdr:row>75</xdr:row>
      <xdr:rowOff>51283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67810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82659</xdr:rowOff>
    </xdr:from>
    <xdr:to>
      <xdr:col>24</xdr:col>
      <xdr:colOff>63500</xdr:colOff>
      <xdr:row>94</xdr:row>
      <xdr:rowOff>57066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27509"/>
          <a:ext cx="838200" cy="1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38506</xdr:rowOff>
    </xdr:from>
    <xdr:to>
      <xdr:col>19</xdr:col>
      <xdr:colOff>177800</xdr:colOff>
      <xdr:row>94</xdr:row>
      <xdr:rowOff>57066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83356"/>
          <a:ext cx="889000" cy="1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38506</xdr:rowOff>
    </xdr:from>
    <xdr:to>
      <xdr:col>15</xdr:col>
      <xdr:colOff>50800</xdr:colOff>
      <xdr:row>95</xdr:row>
      <xdr:rowOff>23582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83356"/>
          <a:ext cx="889000" cy="3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23582</xdr:rowOff>
    </xdr:from>
    <xdr:to>
      <xdr:col>10</xdr:col>
      <xdr:colOff>114300</xdr:colOff>
      <xdr:row>95</xdr:row>
      <xdr:rowOff>74113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11332"/>
          <a:ext cx="889000" cy="5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31859</xdr:rowOff>
    </xdr:from>
    <xdr:to>
      <xdr:col>24</xdr:col>
      <xdr:colOff>114300</xdr:colOff>
      <xdr:row>93</xdr:row>
      <xdr:rowOff>133459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54736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2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6266</xdr:rowOff>
    </xdr:from>
    <xdr:to>
      <xdr:col>20</xdr:col>
      <xdr:colOff>38100</xdr:colOff>
      <xdr:row>94</xdr:row>
      <xdr:rowOff>107866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124393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9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159156</xdr:rowOff>
    </xdr:from>
    <xdr:to>
      <xdr:col>15</xdr:col>
      <xdr:colOff>101600</xdr:colOff>
      <xdr:row>93</xdr:row>
      <xdr:rowOff>89306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105833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144232</xdr:rowOff>
    </xdr:from>
    <xdr:to>
      <xdr:col>10</xdr:col>
      <xdr:colOff>165100</xdr:colOff>
      <xdr:row>95</xdr:row>
      <xdr:rowOff>74382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90909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23313</xdr:rowOff>
    </xdr:from>
    <xdr:to>
      <xdr:col>6</xdr:col>
      <xdr:colOff>38100</xdr:colOff>
      <xdr:row>95</xdr:row>
      <xdr:rowOff>124913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141440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68590</xdr:rowOff>
    </xdr:from>
    <xdr:to>
      <xdr:col>55</xdr:col>
      <xdr:colOff>0</xdr:colOff>
      <xdr:row>35</xdr:row>
      <xdr:rowOff>109936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69340"/>
          <a:ext cx="838200" cy="4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68590</xdr:rowOff>
    </xdr:from>
    <xdr:to>
      <xdr:col>50</xdr:col>
      <xdr:colOff>114300</xdr:colOff>
      <xdr:row>35</xdr:row>
      <xdr:rowOff>124391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69340"/>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13825</xdr:rowOff>
    </xdr:from>
    <xdr:to>
      <xdr:col>45</xdr:col>
      <xdr:colOff>177800</xdr:colOff>
      <xdr:row>35</xdr:row>
      <xdr:rowOff>124391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8775"/>
          <a:ext cx="889000" cy="7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13825</xdr:rowOff>
    </xdr:from>
    <xdr:to>
      <xdr:col>41</xdr:col>
      <xdr:colOff>50800</xdr:colOff>
      <xdr:row>36</xdr:row>
      <xdr:rowOff>38270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8775"/>
          <a:ext cx="889000" cy="88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59136</xdr:rowOff>
    </xdr:from>
    <xdr:to>
      <xdr:col>55</xdr:col>
      <xdr:colOff>50800</xdr:colOff>
      <xdr:row>35</xdr:row>
      <xdr:rowOff>160736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82013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17790</xdr:rowOff>
    </xdr:from>
    <xdr:to>
      <xdr:col>50</xdr:col>
      <xdr:colOff>165100</xdr:colOff>
      <xdr:row>35</xdr:row>
      <xdr:rowOff>119390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135917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73591</xdr:rowOff>
    </xdr:from>
    <xdr:to>
      <xdr:col>46</xdr:col>
      <xdr:colOff>38100</xdr:colOff>
      <xdr:row>36</xdr:row>
      <xdr:rowOff>3741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20268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134475</xdr:rowOff>
    </xdr:from>
    <xdr:to>
      <xdr:col>41</xdr:col>
      <xdr:colOff>101600</xdr:colOff>
      <xdr:row>31</xdr:row>
      <xdr:rowOff>64625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81152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5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158920</xdr:rowOff>
    </xdr:from>
    <xdr:to>
      <xdr:col>36</xdr:col>
      <xdr:colOff>165100</xdr:colOff>
      <xdr:row>36</xdr:row>
      <xdr:rowOff>89070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105597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62692</xdr:rowOff>
    </xdr:from>
    <xdr:to>
      <xdr:col>55</xdr:col>
      <xdr:colOff>0</xdr:colOff>
      <xdr:row>56</xdr:row>
      <xdr:rowOff>83548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63892"/>
          <a:ext cx="8382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133802</xdr:rowOff>
    </xdr:from>
    <xdr:to>
      <xdr:col>50</xdr:col>
      <xdr:colOff>114300</xdr:colOff>
      <xdr:row>56</xdr:row>
      <xdr:rowOff>83548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20652"/>
          <a:ext cx="889000" cy="4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133802</xdr:rowOff>
    </xdr:from>
    <xdr:to>
      <xdr:col>45</xdr:col>
      <xdr:colOff>177800</xdr:colOff>
      <xdr:row>55</xdr:row>
      <xdr:rowOff>27762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20652"/>
          <a:ext cx="889000" cy="2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27762</xdr:rowOff>
    </xdr:from>
    <xdr:to>
      <xdr:col>41</xdr:col>
      <xdr:colOff>50800</xdr:colOff>
      <xdr:row>56</xdr:row>
      <xdr:rowOff>46858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57512"/>
          <a:ext cx="889000" cy="19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11892</xdr:rowOff>
    </xdr:from>
    <xdr:to>
      <xdr:col>55</xdr:col>
      <xdr:colOff>50800</xdr:colOff>
      <xdr:row>56</xdr:row>
      <xdr:rowOff>113492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161769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32748</xdr:rowOff>
    </xdr:from>
    <xdr:to>
      <xdr:col>50</xdr:col>
      <xdr:colOff>165100</xdr:colOff>
      <xdr:row>56</xdr:row>
      <xdr:rowOff>134348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125475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83002</xdr:rowOff>
    </xdr:from>
    <xdr:to>
      <xdr:col>46</xdr:col>
      <xdr:colOff>38100</xdr:colOff>
      <xdr:row>54</xdr:row>
      <xdr:rowOff>13152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29679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94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148412</xdr:rowOff>
    </xdr:from>
    <xdr:to>
      <xdr:col>41</xdr:col>
      <xdr:colOff>101600</xdr:colOff>
      <xdr:row>55</xdr:row>
      <xdr:rowOff>78562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95089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167508</xdr:rowOff>
    </xdr:from>
    <xdr:to>
      <xdr:col>36</xdr:col>
      <xdr:colOff>165100</xdr:colOff>
      <xdr:row>56</xdr:row>
      <xdr:rowOff>97658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9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88785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69710</xdr:rowOff>
    </xdr:from>
    <xdr:to>
      <xdr:col>55</xdr:col>
      <xdr:colOff>0</xdr:colOff>
      <xdr:row>77</xdr:row>
      <xdr:rowOff>147338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71360"/>
          <a:ext cx="838200" cy="7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120288</xdr:rowOff>
    </xdr:from>
    <xdr:to>
      <xdr:col>50</xdr:col>
      <xdr:colOff>114300</xdr:colOff>
      <xdr:row>77</xdr:row>
      <xdr:rowOff>147338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464688"/>
          <a:ext cx="889000" cy="88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120288</xdr:rowOff>
    </xdr:from>
    <xdr:to>
      <xdr:col>45</xdr:col>
      <xdr:colOff>177800</xdr:colOff>
      <xdr:row>78</xdr:row>
      <xdr:rowOff>60337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464688"/>
          <a:ext cx="889000" cy="96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60337</xdr:rowOff>
    </xdr:from>
    <xdr:to>
      <xdr:col>41</xdr:col>
      <xdr:colOff>50800</xdr:colOff>
      <xdr:row>78</xdr:row>
      <xdr:rowOff>155511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33437"/>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18910</xdr:rowOff>
    </xdr:from>
    <xdr:to>
      <xdr:col>55</xdr:col>
      <xdr:colOff>50800</xdr:colOff>
      <xdr:row>77</xdr:row>
      <xdr:rowOff>120510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41787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96538</xdr:rowOff>
    </xdr:from>
    <xdr:to>
      <xdr:col>50</xdr:col>
      <xdr:colOff>165100</xdr:colOff>
      <xdr:row>78</xdr:row>
      <xdr:rowOff>26688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17815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3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69488</xdr:rowOff>
    </xdr:from>
    <xdr:to>
      <xdr:col>46</xdr:col>
      <xdr:colOff>38100</xdr:colOff>
      <xdr:row>72</xdr:row>
      <xdr:rowOff>171088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4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16165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9537</xdr:rowOff>
    </xdr:from>
    <xdr:to>
      <xdr:col>41</xdr:col>
      <xdr:colOff>101600</xdr:colOff>
      <xdr:row>78</xdr:row>
      <xdr:rowOff>111137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102264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7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104711</xdr:rowOff>
    </xdr:from>
    <xdr:to>
      <xdr:col>36</xdr:col>
      <xdr:colOff>165100</xdr:colOff>
      <xdr:row>79</xdr:row>
      <xdr:rowOff>34861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25988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109982</xdr:rowOff>
    </xdr:from>
    <xdr:to>
      <xdr:col>55</xdr:col>
      <xdr:colOff>0</xdr:colOff>
      <xdr:row>96</xdr:row>
      <xdr:rowOff>128281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69182"/>
          <a:ext cx="8382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44079</xdr:rowOff>
    </xdr:from>
    <xdr:to>
      <xdr:col>50</xdr:col>
      <xdr:colOff>114300</xdr:colOff>
      <xdr:row>96</xdr:row>
      <xdr:rowOff>128281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03279"/>
          <a:ext cx="889000"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90594</xdr:rowOff>
    </xdr:from>
    <xdr:to>
      <xdr:col>45</xdr:col>
      <xdr:colOff>177800</xdr:colOff>
      <xdr:row>96</xdr:row>
      <xdr:rowOff>44079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06894"/>
          <a:ext cx="889000" cy="29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90594</xdr:rowOff>
    </xdr:from>
    <xdr:to>
      <xdr:col>41</xdr:col>
      <xdr:colOff>50800</xdr:colOff>
      <xdr:row>95</xdr:row>
      <xdr:rowOff>168797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06894"/>
          <a:ext cx="889000" cy="2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37609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77481</xdr:rowOff>
    </xdr:from>
    <xdr:to>
      <xdr:col>50</xdr:col>
      <xdr:colOff>165100</xdr:colOff>
      <xdr:row>97</xdr:row>
      <xdr:rowOff>7631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164729</xdr:rowOff>
    </xdr:from>
    <xdr:to>
      <xdr:col>46</xdr:col>
      <xdr:colOff>38100</xdr:colOff>
      <xdr:row>96</xdr:row>
      <xdr:rowOff>94879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5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111406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39794</xdr:rowOff>
    </xdr:from>
    <xdr:to>
      <xdr:col>41</xdr:col>
      <xdr:colOff>101600</xdr:colOff>
      <xdr:row>94</xdr:row>
      <xdr:rowOff>141394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157921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117997</xdr:rowOff>
    </xdr:from>
    <xdr:to>
      <xdr:col>36</xdr:col>
      <xdr:colOff>165100</xdr:colOff>
      <xdr:row>96</xdr:row>
      <xdr:rowOff>48147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64674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44069</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85996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57028</xdr:rowOff>
    </xdr:from>
    <xdr:to>
      <xdr:col>85</xdr:col>
      <xdr:colOff>127000</xdr:colOff>
      <xdr:row>74</xdr:row>
      <xdr:rowOff>79023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44328"/>
          <a:ext cx="8382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57028</xdr:rowOff>
    </xdr:from>
    <xdr:to>
      <xdr:col>81</xdr:col>
      <xdr:colOff>50800</xdr:colOff>
      <xdr:row>74</xdr:row>
      <xdr:rowOff>83497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744328"/>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83497</xdr:rowOff>
    </xdr:from>
    <xdr:to>
      <xdr:col>76</xdr:col>
      <xdr:colOff>114300</xdr:colOff>
      <xdr:row>75</xdr:row>
      <xdr:rowOff>6345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70797"/>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6345</xdr:rowOff>
    </xdr:from>
    <xdr:to>
      <xdr:col>71</xdr:col>
      <xdr:colOff>177800</xdr:colOff>
      <xdr:row>75</xdr:row>
      <xdr:rowOff>65683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865095"/>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28223</xdr:rowOff>
    </xdr:from>
    <xdr:to>
      <xdr:col>85</xdr:col>
      <xdr:colOff>177800</xdr:colOff>
      <xdr:row>74</xdr:row>
      <xdr:rowOff>129823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51100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6228</xdr:rowOff>
    </xdr:from>
    <xdr:to>
      <xdr:col>81</xdr:col>
      <xdr:colOff>101600</xdr:colOff>
      <xdr:row>74</xdr:row>
      <xdr:rowOff>107828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124355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32697</xdr:rowOff>
    </xdr:from>
    <xdr:to>
      <xdr:col>76</xdr:col>
      <xdr:colOff>165100</xdr:colOff>
      <xdr:row>74</xdr:row>
      <xdr:rowOff>134297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7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150824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126995</xdr:rowOff>
    </xdr:from>
    <xdr:to>
      <xdr:col>72</xdr:col>
      <xdr:colOff>38100</xdr:colOff>
      <xdr:row>75</xdr:row>
      <xdr:rowOff>57145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73672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14883</xdr:rowOff>
    </xdr:from>
    <xdr:to>
      <xdr:col>67</xdr:col>
      <xdr:colOff>101600</xdr:colOff>
      <xdr:row>75</xdr:row>
      <xdr:rowOff>116483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133010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6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127228</xdr:rowOff>
    </xdr:from>
    <xdr:to>
      <xdr:col>85</xdr:col>
      <xdr:colOff>127000</xdr:colOff>
      <xdr:row>98</xdr:row>
      <xdr:rowOff>144881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29328"/>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127228</xdr:rowOff>
    </xdr:from>
    <xdr:to>
      <xdr:col>81</xdr:col>
      <xdr:colOff>50800</xdr:colOff>
      <xdr:row>98</xdr:row>
      <xdr:rowOff>163703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29328"/>
          <a:ext cx="8890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163703</xdr:rowOff>
    </xdr:from>
    <xdr:to>
      <xdr:col>76</xdr:col>
      <xdr:colOff>114300</xdr:colOff>
      <xdr:row>98</xdr:row>
      <xdr:rowOff>166688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658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146634</xdr:rowOff>
    </xdr:from>
    <xdr:to>
      <xdr:col>71</xdr:col>
      <xdr:colOff>177800</xdr:colOff>
      <xdr:row>98</xdr:row>
      <xdr:rowOff>166688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48734"/>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94081</xdr:rowOff>
    </xdr:from>
    <xdr:to>
      <xdr:col>85</xdr:col>
      <xdr:colOff>177800</xdr:colOff>
      <xdr:row>99</xdr:row>
      <xdr:rowOff>24231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9008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1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76428</xdr:rowOff>
    </xdr:from>
    <xdr:to>
      <xdr:col>81</xdr:col>
      <xdr:colOff>101600</xdr:colOff>
      <xdr:row>99</xdr:row>
      <xdr:rowOff>6578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169155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112903</xdr:rowOff>
    </xdr:from>
    <xdr:to>
      <xdr:col>76</xdr:col>
      <xdr:colOff>165100</xdr:colOff>
      <xdr:row>99</xdr:row>
      <xdr:rowOff>43053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34180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0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115888</xdr:rowOff>
    </xdr:from>
    <xdr:to>
      <xdr:col>72</xdr:col>
      <xdr:colOff>38100</xdr:colOff>
      <xdr:row>99</xdr:row>
      <xdr:rowOff>46038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37165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95834</xdr:rowOff>
    </xdr:from>
    <xdr:to>
      <xdr:col>67</xdr:col>
      <xdr:colOff>101600</xdr:colOff>
      <xdr:row>99</xdr:row>
      <xdr:rowOff>25984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17111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45151</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60251"/>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114554</xdr:rowOff>
    </xdr:from>
    <xdr:to>
      <xdr:col>102</xdr:col>
      <xdr:colOff>114300</xdr:colOff>
      <xdr:row>38</xdr:row>
      <xdr:rowOff>45151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286754"/>
          <a:ext cx="889000" cy="27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165801</xdr:rowOff>
    </xdr:from>
    <xdr:to>
      <xdr:col>102</xdr:col>
      <xdr:colOff>165100</xdr:colOff>
      <xdr:row>38</xdr:row>
      <xdr:rowOff>95951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87078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63754</xdr:rowOff>
    </xdr:from>
    <xdr:to>
      <xdr:col>98</xdr:col>
      <xdr:colOff>38100</xdr:colOff>
      <xdr:row>36</xdr:row>
      <xdr:rowOff>165354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10431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483</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9258783"/>
          <a:ext cx="1269" cy="901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118610</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90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483</xdr:rowOff>
    </xdr:from>
    <xdr:to>
      <xdr:col>116</xdr:col>
      <xdr:colOff>152400</xdr:colOff>
      <xdr:row>54</xdr:row>
      <xdr:rowOff>483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925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56147</xdr:rowOff>
    </xdr:from>
    <xdr:to>
      <xdr:col>116</xdr:col>
      <xdr:colOff>63500</xdr:colOff>
      <xdr:row>54</xdr:row>
      <xdr:rowOff>67920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31444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46029</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18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67602</xdr:rowOff>
    </xdr:from>
    <xdr:to>
      <xdr:col>116</xdr:col>
      <xdr:colOff>114300</xdr:colOff>
      <xdr:row>57</xdr:row>
      <xdr:rowOff>169202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4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56985</xdr:rowOff>
    </xdr:from>
    <xdr:to>
      <xdr:col>111</xdr:col>
      <xdr:colOff>177800</xdr:colOff>
      <xdr:row>54</xdr:row>
      <xdr:rowOff>67920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8972385"/>
          <a:ext cx="889000" cy="3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82804</xdr:rowOff>
    </xdr:from>
    <xdr:to>
      <xdr:col>112</xdr:col>
      <xdr:colOff>38100</xdr:colOff>
      <xdr:row>58</xdr:row>
      <xdr:rowOff>12954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4081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113182</xdr:rowOff>
    </xdr:from>
    <xdr:to>
      <xdr:col>107</xdr:col>
      <xdr:colOff>50800</xdr:colOff>
      <xdr:row>52</xdr:row>
      <xdr:rowOff>56985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8857132"/>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66269</xdr:rowOff>
    </xdr:from>
    <xdr:to>
      <xdr:col>107</xdr:col>
      <xdr:colOff>101600</xdr:colOff>
      <xdr:row>57</xdr:row>
      <xdr:rowOff>167869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158996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3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31191</xdr:rowOff>
    </xdr:from>
    <xdr:to>
      <xdr:col>102</xdr:col>
      <xdr:colOff>114300</xdr:colOff>
      <xdr:row>51</xdr:row>
      <xdr:rowOff>113182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8775141"/>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55325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5347</xdr:rowOff>
    </xdr:from>
    <xdr:to>
      <xdr:col>116</xdr:col>
      <xdr:colOff>114300</xdr:colOff>
      <xdr:row>54</xdr:row>
      <xdr:rowOff>106947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2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91724</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1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17120</xdr:rowOff>
    </xdr:from>
    <xdr:to>
      <xdr:col>112</xdr:col>
      <xdr:colOff>38100</xdr:colOff>
      <xdr:row>54</xdr:row>
      <xdr:rowOff>118720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2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135247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0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6185</xdr:rowOff>
    </xdr:from>
    <xdr:to>
      <xdr:col>107</xdr:col>
      <xdr:colOff>101600</xdr:colOff>
      <xdr:row>52</xdr:row>
      <xdr:rowOff>107785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89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124312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6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62382</xdr:rowOff>
    </xdr:from>
    <xdr:to>
      <xdr:col>102</xdr:col>
      <xdr:colOff>165100</xdr:colOff>
      <xdr:row>51</xdr:row>
      <xdr:rowOff>163982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880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9059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5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151841</xdr:rowOff>
    </xdr:from>
    <xdr:to>
      <xdr:col>98</xdr:col>
      <xdr:colOff>38100</xdr:colOff>
      <xdr:row>51</xdr:row>
      <xdr:rowOff>81991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8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98518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4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89065</xdr:rowOff>
    </xdr:from>
    <xdr:to>
      <xdr:col>116</xdr:col>
      <xdr:colOff>63500</xdr:colOff>
      <xdr:row>74</xdr:row>
      <xdr:rowOff>161074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776365"/>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161074</xdr:rowOff>
    </xdr:from>
    <xdr:to>
      <xdr:col>111</xdr:col>
      <xdr:colOff>177800</xdr:colOff>
      <xdr:row>75</xdr:row>
      <xdr:rowOff>38088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48374"/>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38088</xdr:rowOff>
    </xdr:from>
    <xdr:to>
      <xdr:col>107</xdr:col>
      <xdr:colOff>50800</xdr:colOff>
      <xdr:row>75</xdr:row>
      <xdr:rowOff>75844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96838"/>
          <a:ext cx="8890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75844</xdr:rowOff>
    </xdr:from>
    <xdr:to>
      <xdr:col>102</xdr:col>
      <xdr:colOff>114300</xdr:colOff>
      <xdr:row>75</xdr:row>
      <xdr:rowOff>126860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34594"/>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38265</xdr:rowOff>
    </xdr:from>
    <xdr:to>
      <xdr:col>116</xdr:col>
      <xdr:colOff>114300</xdr:colOff>
      <xdr:row>74</xdr:row>
      <xdr:rowOff>139865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61142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110274</xdr:rowOff>
    </xdr:from>
    <xdr:to>
      <xdr:col>112</xdr:col>
      <xdr:colOff>38100</xdr:colOff>
      <xdr:row>75</xdr:row>
      <xdr:rowOff>40424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56951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158738</xdr:rowOff>
    </xdr:from>
    <xdr:to>
      <xdr:col>107</xdr:col>
      <xdr:colOff>101600</xdr:colOff>
      <xdr:row>75</xdr:row>
      <xdr:rowOff>88888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105415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25044</xdr:rowOff>
    </xdr:from>
    <xdr:to>
      <xdr:col>102</xdr:col>
      <xdr:colOff>165100</xdr:colOff>
      <xdr:row>75</xdr:row>
      <xdr:rowOff>126644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143171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76060</xdr:rowOff>
    </xdr:from>
    <xdr:to>
      <xdr:col>98</xdr:col>
      <xdr:colOff>38100</xdr:colOff>
      <xdr:row>76</xdr:row>
      <xdr:rowOff>6210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168787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　～　人口１人当たり</a:t>
          </a:r>
          <a:r>
            <a:rPr kumimoji="1" lang="en-US" altLang="ja-JP" sz="1300">
              <a:latin typeface="ＭＳ Ｐゴシック" panose="020B0600070205080204" pitchFamily="50" charset="-128"/>
              <a:ea typeface="ＭＳ Ｐゴシック" panose="020B0600070205080204" pitchFamily="50" charset="-128"/>
            </a:rPr>
            <a:t>26,777</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18,328</a:t>
          </a:r>
          <a:r>
            <a:rPr kumimoji="1" lang="ja-JP" altLang="en-US" sz="1300">
              <a:latin typeface="ＭＳ Ｐゴシック" panose="020B0600070205080204" pitchFamily="50" charset="-128"/>
              <a:ea typeface="ＭＳ Ｐゴシック" panose="020B0600070205080204" pitchFamily="50" charset="-128"/>
            </a:rPr>
            <a:t>円上回っている。豪雪地帯であることから、除排雪経費の占める割合が大きい。前年度比で</a:t>
          </a:r>
          <a:r>
            <a:rPr kumimoji="1" lang="en-US" altLang="ja-JP" sz="1300">
              <a:latin typeface="ＭＳ Ｐゴシック" panose="020B0600070205080204" pitchFamily="50" charset="-128"/>
              <a:ea typeface="ＭＳ Ｐゴシック" panose="020B0600070205080204" pitchFamily="50" charset="-128"/>
            </a:rPr>
            <a:t>3,776</a:t>
          </a:r>
          <a:r>
            <a:rPr kumimoji="1" lang="ja-JP" altLang="en-US" sz="1300">
              <a:latin typeface="ＭＳ Ｐゴシック" panose="020B0600070205080204" pitchFamily="50" charset="-128"/>
              <a:ea typeface="ＭＳ Ｐゴシック" panose="020B0600070205080204" pitchFamily="50" charset="-128"/>
            </a:rPr>
            <a:t>円減少した主な要因は、昨年よりも除排雪事業の事業費が減少したことによる。</a:t>
          </a:r>
        </a:p>
        <a:p>
          <a:r>
            <a:rPr kumimoji="1" lang="ja-JP" altLang="en-US" sz="1300">
              <a:latin typeface="ＭＳ Ｐゴシック" panose="020B0600070205080204" pitchFamily="50" charset="-128"/>
              <a:ea typeface="ＭＳ Ｐゴシック" panose="020B0600070205080204" pitchFamily="50" charset="-128"/>
            </a:rPr>
            <a:t>扶助費　　　　～　人口１人当たり</a:t>
          </a:r>
          <a:r>
            <a:rPr kumimoji="1" lang="en-US" altLang="ja-JP" sz="1300">
              <a:latin typeface="ＭＳ Ｐゴシック" panose="020B0600070205080204" pitchFamily="50" charset="-128"/>
              <a:ea typeface="ＭＳ Ｐゴシック" panose="020B0600070205080204" pitchFamily="50" charset="-128"/>
            </a:rPr>
            <a:t>155,990</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34,880</a:t>
          </a:r>
          <a:r>
            <a:rPr kumimoji="1" lang="ja-JP" altLang="en-US" sz="1300">
              <a:latin typeface="ＭＳ Ｐゴシック" panose="020B0600070205080204" pitchFamily="50" charset="-128"/>
              <a:ea typeface="ＭＳ Ｐゴシック" panose="020B0600070205080204" pitchFamily="50" charset="-128"/>
            </a:rPr>
            <a:t>円上回っている。前年度比で</a:t>
          </a:r>
          <a:r>
            <a:rPr kumimoji="1" lang="en-US" altLang="ja-JP" sz="1300">
              <a:latin typeface="ＭＳ Ｐゴシック" panose="020B0600070205080204" pitchFamily="50" charset="-128"/>
              <a:ea typeface="ＭＳ Ｐゴシック" panose="020B0600070205080204" pitchFamily="50" charset="-128"/>
            </a:rPr>
            <a:t>13,399</a:t>
          </a:r>
          <a:r>
            <a:rPr kumimoji="1" lang="ja-JP" altLang="en-US" sz="1300">
              <a:latin typeface="ＭＳ Ｐゴシック" panose="020B0600070205080204" pitchFamily="50" charset="-128"/>
              <a:ea typeface="ＭＳ Ｐゴシック" panose="020B0600070205080204" pitchFamily="50" charset="-128"/>
            </a:rPr>
            <a:t>円増加した主な要因は、主な要因としては、障害者福祉関連事業の増加したことによる。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北海道岩見沢市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75,522
75,206
481.02
49,487,306
49,073,252
413,441
24,799,776
60,381,913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36</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788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104648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74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104648</xdr:rowOff>
    </xdr:from>
    <xdr:to>
      <xdr:col>15</xdr:col>
      <xdr:colOff>50800</xdr:colOff>
      <xdr:row>36</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684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128651</xdr:rowOff>
    </xdr:from>
    <xdr:to>
      <xdr:col>10</xdr:col>
      <xdr:colOff>114300</xdr:colOff>
      <xdr:row>36</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085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139209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165862</xdr:rowOff>
    </xdr:from>
    <xdr:to>
      <xdr:col>20</xdr:col>
      <xdr:colOff>38100</xdr:colOff>
      <xdr:row>36</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87139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53848</xdr:rowOff>
    </xdr:from>
    <xdr:to>
      <xdr:col>15</xdr:col>
      <xdr:colOff>101600</xdr:colOff>
      <xdr:row>36</xdr:row>
      <xdr:rowOff>155448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77851</xdr:rowOff>
    </xdr:from>
    <xdr:to>
      <xdr:col>10</xdr:col>
      <xdr:colOff>165100</xdr:colOff>
      <xdr:row>37</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114046</xdr:rowOff>
    </xdr:from>
    <xdr:to>
      <xdr:col>6</xdr:col>
      <xdr:colOff>38100</xdr:colOff>
      <xdr:row>37</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35323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155492</xdr:rowOff>
    </xdr:from>
    <xdr:to>
      <xdr:col>24</xdr:col>
      <xdr:colOff>63500</xdr:colOff>
      <xdr:row>57</xdr:row>
      <xdr:rowOff>11433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56692"/>
          <a:ext cx="838200" cy="2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76433</xdr:rowOff>
    </xdr:from>
    <xdr:to>
      <xdr:col>19</xdr:col>
      <xdr:colOff>177800</xdr:colOff>
      <xdr:row>57</xdr:row>
      <xdr:rowOff>11433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06183"/>
          <a:ext cx="889000" cy="2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134122</xdr:rowOff>
    </xdr:from>
    <xdr:to>
      <xdr:col>15</xdr:col>
      <xdr:colOff>50800</xdr:colOff>
      <xdr:row>55</xdr:row>
      <xdr:rowOff>76433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0972"/>
          <a:ext cx="889000" cy="28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134122</xdr:rowOff>
    </xdr:from>
    <xdr:to>
      <xdr:col>10</xdr:col>
      <xdr:colOff>114300</xdr:colOff>
      <xdr:row>57</xdr:row>
      <xdr:rowOff>3642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0972"/>
          <a:ext cx="889000" cy="5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104692</xdr:rowOff>
    </xdr:from>
    <xdr:to>
      <xdr:col>24</xdr:col>
      <xdr:colOff>114300</xdr:colOff>
      <xdr:row>57</xdr:row>
      <xdr:rowOff>34842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132083</xdr:rowOff>
    </xdr:from>
    <xdr:to>
      <xdr:col>20</xdr:col>
      <xdr:colOff>38100</xdr:colOff>
      <xdr:row>57</xdr:row>
      <xdr:rowOff>62233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53360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2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25633</xdr:rowOff>
    </xdr:from>
    <xdr:to>
      <xdr:col>15</xdr:col>
      <xdr:colOff>101600</xdr:colOff>
      <xdr:row>55</xdr:row>
      <xdr:rowOff>127233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143760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83322</xdr:rowOff>
    </xdr:from>
    <xdr:to>
      <xdr:col>10</xdr:col>
      <xdr:colOff>165100</xdr:colOff>
      <xdr:row>54</xdr:row>
      <xdr:rowOff>13472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29999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124292</xdr:rowOff>
    </xdr:from>
    <xdr:to>
      <xdr:col>6</xdr:col>
      <xdr:colOff>38100</xdr:colOff>
      <xdr:row>57</xdr:row>
      <xdr:rowOff>54442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45569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68360</xdr:rowOff>
    </xdr:from>
    <xdr:to>
      <xdr:col>24</xdr:col>
      <xdr:colOff>63500</xdr:colOff>
      <xdr:row>75</xdr:row>
      <xdr:rowOff>7145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84210"/>
          <a:ext cx="838200" cy="28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127421</xdr:rowOff>
    </xdr:from>
    <xdr:to>
      <xdr:col>19</xdr:col>
      <xdr:colOff>177800</xdr:colOff>
      <xdr:row>75</xdr:row>
      <xdr:rowOff>7145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43271"/>
          <a:ext cx="889000" cy="2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127421</xdr:rowOff>
    </xdr:from>
    <xdr:to>
      <xdr:col>15</xdr:col>
      <xdr:colOff>50800</xdr:colOff>
      <xdr:row>76</xdr:row>
      <xdr:rowOff>143455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43271"/>
          <a:ext cx="889000" cy="5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143455</xdr:rowOff>
    </xdr:from>
    <xdr:to>
      <xdr:col>10</xdr:col>
      <xdr:colOff>114300</xdr:colOff>
      <xdr:row>77</xdr:row>
      <xdr:rowOff>29009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3655"/>
          <a:ext cx="889000" cy="5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17560</xdr:rowOff>
    </xdr:from>
    <xdr:to>
      <xdr:col>24</xdr:col>
      <xdr:colOff>114300</xdr:colOff>
      <xdr:row>73</xdr:row>
      <xdr:rowOff>119160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40437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8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127795</xdr:rowOff>
    </xdr:from>
    <xdr:to>
      <xdr:col>20</xdr:col>
      <xdr:colOff>38100</xdr:colOff>
      <xdr:row>75</xdr:row>
      <xdr:rowOff>57945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76621</xdr:rowOff>
    </xdr:from>
    <xdr:to>
      <xdr:col>15</xdr:col>
      <xdr:colOff>101600</xdr:colOff>
      <xdr:row>74</xdr:row>
      <xdr:rowOff>6771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23298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92655</xdr:rowOff>
    </xdr:from>
    <xdr:to>
      <xdr:col>10</xdr:col>
      <xdr:colOff>165100</xdr:colOff>
      <xdr:row>77</xdr:row>
      <xdr:rowOff>22805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39333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149659</xdr:rowOff>
    </xdr:from>
    <xdr:to>
      <xdr:col>6</xdr:col>
      <xdr:colOff>38100</xdr:colOff>
      <xdr:row>77</xdr:row>
      <xdr:rowOff>79809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96335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167456</xdr:rowOff>
    </xdr:from>
    <xdr:to>
      <xdr:col>24</xdr:col>
      <xdr:colOff>63500</xdr:colOff>
      <xdr:row>95</xdr:row>
      <xdr:rowOff>114936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83756"/>
          <a:ext cx="838200" cy="1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167456</xdr:rowOff>
    </xdr:from>
    <xdr:to>
      <xdr:col>19</xdr:col>
      <xdr:colOff>177800</xdr:colOff>
      <xdr:row>95</xdr:row>
      <xdr:rowOff>87637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83756"/>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87637</xdr:rowOff>
    </xdr:from>
    <xdr:to>
      <xdr:col>15</xdr:col>
      <xdr:colOff>50800</xdr:colOff>
      <xdr:row>96</xdr:row>
      <xdr:rowOff>92170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75387"/>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7931</xdr:rowOff>
    </xdr:from>
    <xdr:to>
      <xdr:col>10</xdr:col>
      <xdr:colOff>114300</xdr:colOff>
      <xdr:row>96</xdr:row>
      <xdr:rowOff>92170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67131"/>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64136</xdr:rowOff>
    </xdr:from>
    <xdr:to>
      <xdr:col>24</xdr:col>
      <xdr:colOff>114300</xdr:colOff>
      <xdr:row>95</xdr:row>
      <xdr:rowOff>165736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87013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116656</xdr:rowOff>
    </xdr:from>
    <xdr:to>
      <xdr:col>20</xdr:col>
      <xdr:colOff>38100</xdr:colOff>
      <xdr:row>95</xdr:row>
      <xdr:rowOff>46806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63333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0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36837</xdr:rowOff>
    </xdr:from>
    <xdr:to>
      <xdr:col>15</xdr:col>
      <xdr:colOff>101600</xdr:colOff>
      <xdr:row>95</xdr:row>
      <xdr:rowOff>138437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154964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41370</xdr:rowOff>
    </xdr:from>
    <xdr:to>
      <xdr:col>10</xdr:col>
      <xdr:colOff>165100</xdr:colOff>
      <xdr:row>96</xdr:row>
      <xdr:rowOff>142970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128581</xdr:rowOff>
    </xdr:from>
    <xdr:to>
      <xdr:col>6</xdr:col>
      <xdr:colOff>38100</xdr:colOff>
      <xdr:row>96</xdr:row>
      <xdr:rowOff>58731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75258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45212</xdr:rowOff>
    </xdr:from>
    <xdr:to>
      <xdr:col>55</xdr:col>
      <xdr:colOff>0</xdr:colOff>
      <xdr:row>38</xdr:row>
      <xdr:rowOff>70739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6031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44450</xdr:rowOff>
    </xdr:from>
    <xdr:to>
      <xdr:col>50</xdr:col>
      <xdr:colOff>114300</xdr:colOff>
      <xdr:row>38</xdr:row>
      <xdr:rowOff>45212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595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44450</xdr:rowOff>
    </xdr:from>
    <xdr:to>
      <xdr:col>45</xdr:col>
      <xdr:colOff>177800</xdr:colOff>
      <xdr:row>38</xdr:row>
      <xdr:rowOff>54737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5955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52451</xdr:rowOff>
    </xdr:from>
    <xdr:to>
      <xdr:col>41</xdr:col>
      <xdr:colOff>50800</xdr:colOff>
      <xdr:row>38</xdr:row>
      <xdr:rowOff>54737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675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19939</xdr:rowOff>
    </xdr:from>
    <xdr:to>
      <xdr:col>55</xdr:col>
      <xdr:colOff>50800</xdr:colOff>
      <xdr:row>38</xdr:row>
      <xdr:rowOff>121539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169816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165862</xdr:rowOff>
    </xdr:from>
    <xdr:to>
      <xdr:col>50</xdr:col>
      <xdr:colOff>165100</xdr:colOff>
      <xdr:row>38</xdr:row>
      <xdr:rowOff>96012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87139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165100</xdr:rowOff>
    </xdr:from>
    <xdr:to>
      <xdr:col>46</xdr:col>
      <xdr:colOff>38100</xdr:colOff>
      <xdr:row>38</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86377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3937</xdr:rowOff>
    </xdr:from>
    <xdr:to>
      <xdr:col>41</xdr:col>
      <xdr:colOff>101600</xdr:colOff>
      <xdr:row>38</xdr:row>
      <xdr:rowOff>105537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96664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xdr:rowOff>
    </xdr:from>
    <xdr:to>
      <xdr:col>36</xdr:col>
      <xdr:colOff>165100</xdr:colOff>
      <xdr:row>38</xdr:row>
      <xdr:rowOff>103251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48260</xdr:rowOff>
    </xdr:from>
    <xdr:to>
      <xdr:col>55</xdr:col>
      <xdr:colOff>0</xdr:colOff>
      <xdr:row>55</xdr:row>
      <xdr:rowOff>131299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78010"/>
          <a:ext cx="838200" cy="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48260</xdr:rowOff>
    </xdr:from>
    <xdr:to>
      <xdr:col>50</xdr:col>
      <xdr:colOff>114300</xdr:colOff>
      <xdr:row>56</xdr:row>
      <xdr:rowOff>5969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78010"/>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5969</xdr:rowOff>
    </xdr:from>
    <xdr:to>
      <xdr:col>45</xdr:col>
      <xdr:colOff>177800</xdr:colOff>
      <xdr:row>56</xdr:row>
      <xdr:rowOff>12141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0716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12141</xdr:rowOff>
    </xdr:from>
    <xdr:to>
      <xdr:col>41</xdr:col>
      <xdr:colOff>50800</xdr:colOff>
      <xdr:row>56</xdr:row>
      <xdr:rowOff>77330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13341"/>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80499</xdr:rowOff>
    </xdr:from>
    <xdr:to>
      <xdr:col>55</xdr:col>
      <xdr:colOff>50800</xdr:colOff>
      <xdr:row>56</xdr:row>
      <xdr:rowOff>10649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103376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168910</xdr:rowOff>
    </xdr:from>
    <xdr:to>
      <xdr:col>50</xdr:col>
      <xdr:colOff>165100</xdr:colOff>
      <xdr:row>55</xdr:row>
      <xdr:rowOff>99060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115587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126619</xdr:rowOff>
    </xdr:from>
    <xdr:to>
      <xdr:col>46</xdr:col>
      <xdr:colOff>38100</xdr:colOff>
      <xdr:row>56</xdr:row>
      <xdr:rowOff>56769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73296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132791</xdr:rowOff>
    </xdr:from>
    <xdr:to>
      <xdr:col>41</xdr:col>
      <xdr:colOff>101600</xdr:colOff>
      <xdr:row>56</xdr:row>
      <xdr:rowOff>62941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79468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26530</xdr:rowOff>
    </xdr:from>
    <xdr:to>
      <xdr:col>36</xdr:col>
      <xdr:colOff>165100</xdr:colOff>
      <xdr:row>56</xdr:row>
      <xdr:rowOff>128130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144657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44896</xdr:rowOff>
    </xdr:from>
    <xdr:to>
      <xdr:col>55</xdr:col>
      <xdr:colOff>0</xdr:colOff>
      <xdr:row>74</xdr:row>
      <xdr:rowOff>38724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560746"/>
          <a:ext cx="8382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44896</xdr:rowOff>
    </xdr:from>
    <xdr:to>
      <xdr:col>50</xdr:col>
      <xdr:colOff>114300</xdr:colOff>
      <xdr:row>73</xdr:row>
      <xdr:rowOff>67201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560746"/>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82224</xdr:rowOff>
    </xdr:from>
    <xdr:to>
      <xdr:col>45</xdr:col>
      <xdr:colOff>177800</xdr:colOff>
      <xdr:row>73</xdr:row>
      <xdr:rowOff>67201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083724"/>
          <a:ext cx="889000" cy="4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82224</xdr:rowOff>
    </xdr:from>
    <xdr:to>
      <xdr:col>41</xdr:col>
      <xdr:colOff>50800</xdr:colOff>
      <xdr:row>73</xdr:row>
      <xdr:rowOff>136402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083724"/>
          <a:ext cx="889000" cy="56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159374</xdr:rowOff>
    </xdr:from>
    <xdr:to>
      <xdr:col>55</xdr:col>
      <xdr:colOff>50800</xdr:colOff>
      <xdr:row>74</xdr:row>
      <xdr:rowOff>89524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6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10801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165546</xdr:rowOff>
    </xdr:from>
    <xdr:to>
      <xdr:col>50</xdr:col>
      <xdr:colOff>165100</xdr:colOff>
      <xdr:row>73</xdr:row>
      <xdr:rowOff>95696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5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112223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2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16401</xdr:rowOff>
    </xdr:from>
    <xdr:to>
      <xdr:col>46</xdr:col>
      <xdr:colOff>38100</xdr:colOff>
      <xdr:row>73</xdr:row>
      <xdr:rowOff>118001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134528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30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31424</xdr:rowOff>
    </xdr:from>
    <xdr:to>
      <xdr:col>41</xdr:col>
      <xdr:colOff>101600</xdr:colOff>
      <xdr:row>70</xdr:row>
      <xdr:rowOff>133024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0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149551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8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85602</xdr:rowOff>
    </xdr:from>
    <xdr:to>
      <xdr:col>36</xdr:col>
      <xdr:colOff>165100</xdr:colOff>
      <xdr:row>74</xdr:row>
      <xdr:rowOff>15752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6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32279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3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83268</xdr:rowOff>
    </xdr:from>
    <xdr:to>
      <xdr:col>54</xdr:col>
      <xdr:colOff>189865</xdr:colOff>
      <xdr:row>99</xdr:row>
      <xdr:rowOff>103108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85218"/>
          <a:ext cx="1270" cy="13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106935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103108</xdr:rowOff>
    </xdr:from>
    <xdr:to>
      <xdr:col>55</xdr:col>
      <xdr:colOff>88900</xdr:colOff>
      <xdr:row>99</xdr:row>
      <xdr:rowOff>103108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29945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6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83268</xdr:rowOff>
    </xdr:from>
    <xdr:to>
      <xdr:col>55</xdr:col>
      <xdr:colOff>88900</xdr:colOff>
      <xdr:row>91</xdr:row>
      <xdr:rowOff>83268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8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117151</xdr:rowOff>
    </xdr:from>
    <xdr:to>
      <xdr:col>55</xdr:col>
      <xdr:colOff>0</xdr:colOff>
      <xdr:row>93</xdr:row>
      <xdr:rowOff>52260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890551"/>
          <a:ext cx="838200" cy="10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133703</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2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155276</xdr:rowOff>
    </xdr:from>
    <xdr:to>
      <xdr:col>55</xdr:col>
      <xdr:colOff>50800</xdr:colOff>
      <xdr:row>96</xdr:row>
      <xdr:rowOff>85426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4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46726</xdr:rowOff>
    </xdr:from>
    <xdr:to>
      <xdr:col>50</xdr:col>
      <xdr:colOff>114300</xdr:colOff>
      <xdr:row>92</xdr:row>
      <xdr:rowOff>117151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820126"/>
          <a:ext cx="889000" cy="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153186</xdr:rowOff>
    </xdr:from>
    <xdr:to>
      <xdr:col>50</xdr:col>
      <xdr:colOff>165100</xdr:colOff>
      <xdr:row>96</xdr:row>
      <xdr:rowOff>83336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4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74463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5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166266</xdr:rowOff>
    </xdr:from>
    <xdr:to>
      <xdr:col>45</xdr:col>
      <xdr:colOff>177800</xdr:colOff>
      <xdr:row>92</xdr:row>
      <xdr:rowOff>46726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596766"/>
          <a:ext cx="889000" cy="2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124741</xdr:rowOff>
    </xdr:from>
    <xdr:to>
      <xdr:col>46</xdr:col>
      <xdr:colOff>38100</xdr:colOff>
      <xdr:row>96</xdr:row>
      <xdr:rowOff>54891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1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46018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166266</xdr:rowOff>
    </xdr:from>
    <xdr:to>
      <xdr:col>41</xdr:col>
      <xdr:colOff>50800</xdr:colOff>
      <xdr:row>92</xdr:row>
      <xdr:rowOff>166545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596766"/>
          <a:ext cx="889000" cy="3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145001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1460</xdr:rowOff>
    </xdr:from>
    <xdr:to>
      <xdr:col>55</xdr:col>
      <xdr:colOff>50800</xdr:colOff>
      <xdr:row>93</xdr:row>
      <xdr:rowOff>103060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9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24337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79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66351</xdr:rowOff>
    </xdr:from>
    <xdr:to>
      <xdr:col>50</xdr:col>
      <xdr:colOff>165100</xdr:colOff>
      <xdr:row>92</xdr:row>
      <xdr:rowOff>167951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83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13028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6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167376</xdr:rowOff>
    </xdr:from>
    <xdr:to>
      <xdr:col>46</xdr:col>
      <xdr:colOff>38100</xdr:colOff>
      <xdr:row>92</xdr:row>
      <xdr:rowOff>97526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7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114053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5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115466</xdr:rowOff>
    </xdr:from>
    <xdr:to>
      <xdr:col>41</xdr:col>
      <xdr:colOff>101600</xdr:colOff>
      <xdr:row>91</xdr:row>
      <xdr:rowOff>45616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5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62143</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532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115745</xdr:rowOff>
    </xdr:from>
    <xdr:to>
      <xdr:col>36</xdr:col>
      <xdr:colOff>165100</xdr:colOff>
      <xdr:row>93</xdr:row>
      <xdr:rowOff>45895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8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62422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66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87046</xdr:rowOff>
    </xdr:from>
    <xdr:to>
      <xdr:col>85</xdr:col>
      <xdr:colOff>127000</xdr:colOff>
      <xdr:row>37</xdr:row>
      <xdr:rowOff>124917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30696"/>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124917</xdr:rowOff>
    </xdr:from>
    <xdr:to>
      <xdr:col>81</xdr:col>
      <xdr:colOff>50800</xdr:colOff>
      <xdr:row>37</xdr:row>
      <xdr:rowOff>154254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6856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154254</xdr:rowOff>
    </xdr:from>
    <xdr:to>
      <xdr:col>76</xdr:col>
      <xdr:colOff>114300</xdr:colOff>
      <xdr:row>37</xdr:row>
      <xdr:rowOff>162331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9790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119202</xdr:rowOff>
    </xdr:from>
    <xdr:to>
      <xdr:col>71</xdr:col>
      <xdr:colOff>177800</xdr:colOff>
      <xdr:row>37</xdr:row>
      <xdr:rowOff>162331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62852"/>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36246</xdr:rowOff>
    </xdr:from>
    <xdr:to>
      <xdr:col>85</xdr:col>
      <xdr:colOff>177800</xdr:colOff>
      <xdr:row>37</xdr:row>
      <xdr:rowOff>137846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14673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74117</xdr:rowOff>
    </xdr:from>
    <xdr:to>
      <xdr:col>81</xdr:col>
      <xdr:colOff>101600</xdr:colOff>
      <xdr:row>38</xdr:row>
      <xdr:rowOff>4267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166844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103454</xdr:rowOff>
    </xdr:from>
    <xdr:to>
      <xdr:col>76</xdr:col>
      <xdr:colOff>165100</xdr:colOff>
      <xdr:row>38</xdr:row>
      <xdr:rowOff>33604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24731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111532</xdr:rowOff>
    </xdr:from>
    <xdr:to>
      <xdr:col>72</xdr:col>
      <xdr:colOff>38100</xdr:colOff>
      <xdr:row>38</xdr:row>
      <xdr:rowOff>41681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32808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68402</xdr:rowOff>
    </xdr:from>
    <xdr:to>
      <xdr:col>67</xdr:col>
      <xdr:colOff>101600</xdr:colOff>
      <xdr:row>37</xdr:row>
      <xdr:rowOff>170002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161129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2007</xdr:rowOff>
    </xdr:from>
    <xdr:to>
      <xdr:col>85</xdr:col>
      <xdr:colOff>127000</xdr:colOff>
      <xdr:row>57</xdr:row>
      <xdr:rowOff>110287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74657"/>
          <a:ext cx="8382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19400</xdr:rowOff>
    </xdr:from>
    <xdr:to>
      <xdr:col>81</xdr:col>
      <xdr:colOff>50800</xdr:colOff>
      <xdr:row>57</xdr:row>
      <xdr:rowOff>110287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92050"/>
          <a:ext cx="889000" cy="9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19400</xdr:rowOff>
    </xdr:from>
    <xdr:to>
      <xdr:col>76</xdr:col>
      <xdr:colOff>114300</xdr:colOff>
      <xdr:row>57</xdr:row>
      <xdr:rowOff>25095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9205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163341</xdr:rowOff>
    </xdr:from>
    <xdr:to>
      <xdr:col>71</xdr:col>
      <xdr:colOff>177800</xdr:colOff>
      <xdr:row>57</xdr:row>
      <xdr:rowOff>25095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764541"/>
          <a:ext cx="8890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122657</xdr:rowOff>
    </xdr:from>
    <xdr:to>
      <xdr:col>85</xdr:col>
      <xdr:colOff>177800</xdr:colOff>
      <xdr:row>57</xdr:row>
      <xdr:rowOff>52807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101084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59487</xdr:rowOff>
    </xdr:from>
    <xdr:to>
      <xdr:col>81</xdr:col>
      <xdr:colOff>101600</xdr:colOff>
      <xdr:row>57</xdr:row>
      <xdr:rowOff>161087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140050</xdr:rowOff>
    </xdr:from>
    <xdr:to>
      <xdr:col>76</xdr:col>
      <xdr:colOff>165100</xdr:colOff>
      <xdr:row>57</xdr:row>
      <xdr:rowOff>70200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86727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5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145745</xdr:rowOff>
    </xdr:from>
    <xdr:to>
      <xdr:col>72</xdr:col>
      <xdr:colOff>38100</xdr:colOff>
      <xdr:row>57</xdr:row>
      <xdr:rowOff>75895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92422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112541</xdr:rowOff>
    </xdr:from>
    <xdr:to>
      <xdr:col>67</xdr:col>
      <xdr:colOff>101600</xdr:colOff>
      <xdr:row>57</xdr:row>
      <xdr:rowOff>42691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59218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44069</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85996</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57029</xdr:rowOff>
    </xdr:from>
    <xdr:to>
      <xdr:col>85</xdr:col>
      <xdr:colOff>127000</xdr:colOff>
      <xdr:row>94</xdr:row>
      <xdr:rowOff>79023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73329"/>
          <a:ext cx="838200" cy="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57029</xdr:rowOff>
    </xdr:from>
    <xdr:to>
      <xdr:col>81</xdr:col>
      <xdr:colOff>50800</xdr:colOff>
      <xdr:row>94</xdr:row>
      <xdr:rowOff>83497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73329"/>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83497</xdr:rowOff>
    </xdr:from>
    <xdr:to>
      <xdr:col>76</xdr:col>
      <xdr:colOff>114300</xdr:colOff>
      <xdr:row>95</xdr:row>
      <xdr:rowOff>6344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99797"/>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6344</xdr:rowOff>
    </xdr:from>
    <xdr:to>
      <xdr:col>71</xdr:col>
      <xdr:colOff>177800</xdr:colOff>
      <xdr:row>95</xdr:row>
      <xdr:rowOff>65683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94094"/>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28223</xdr:rowOff>
    </xdr:from>
    <xdr:to>
      <xdr:col>85</xdr:col>
      <xdr:colOff>177800</xdr:colOff>
      <xdr:row>94</xdr:row>
      <xdr:rowOff>129823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51100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9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6229</xdr:rowOff>
    </xdr:from>
    <xdr:to>
      <xdr:col>81</xdr:col>
      <xdr:colOff>101600</xdr:colOff>
      <xdr:row>94</xdr:row>
      <xdr:rowOff>107829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124356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32697</xdr:rowOff>
    </xdr:from>
    <xdr:to>
      <xdr:col>76</xdr:col>
      <xdr:colOff>165100</xdr:colOff>
      <xdr:row>94</xdr:row>
      <xdr:rowOff>134297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150824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126994</xdr:rowOff>
    </xdr:from>
    <xdr:to>
      <xdr:col>72</xdr:col>
      <xdr:colOff>38100</xdr:colOff>
      <xdr:row>95</xdr:row>
      <xdr:rowOff>57144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73671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14883</xdr:rowOff>
    </xdr:from>
    <xdr:to>
      <xdr:col>67</xdr:col>
      <xdr:colOff>101600</xdr:colOff>
      <xdr:row>95</xdr:row>
      <xdr:rowOff>116483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133010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102152</xdr:rowOff>
    </xdr:from>
    <xdr:to>
      <xdr:col>111</xdr:col>
      <xdr:colOff>177800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102902"/>
          <a:ext cx="889000" cy="4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102152</xdr:rowOff>
    </xdr:from>
    <xdr:to>
      <xdr:col>107</xdr:col>
      <xdr:colOff>50800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102902"/>
          <a:ext cx="889000" cy="43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40123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99752</xdr:rowOff>
    </xdr:from>
    <xdr:to>
      <xdr:col>102</xdr:col>
      <xdr:colOff>114300</xdr:colOff>
      <xdr:row>38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443402"/>
          <a:ext cx="8890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58812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51352</xdr:rowOff>
    </xdr:from>
    <xdr:to>
      <xdr:col>107</xdr:col>
      <xdr:colOff>101600</xdr:colOff>
      <xdr:row>35</xdr:row>
      <xdr:rowOff>152952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0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169479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199428" y="582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48952</xdr:rowOff>
    </xdr:from>
    <xdr:to>
      <xdr:col>98</xdr:col>
      <xdr:colOff>38100</xdr:colOff>
      <xdr:row>37</xdr:row>
      <xdr:rowOff>150552</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3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167079</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616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　　 ～　人口１人当たり</a:t>
          </a:r>
          <a:r>
            <a:rPr kumimoji="1" lang="en-US" altLang="ja-JP" sz="1300">
              <a:latin typeface="ＭＳ Ｐゴシック" panose="020B0600070205080204" pitchFamily="50" charset="-128"/>
              <a:ea typeface="ＭＳ Ｐゴシック" panose="020B0600070205080204" pitchFamily="50" charset="-128"/>
            </a:rPr>
            <a:t>28,092</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7,327</a:t>
          </a:r>
          <a:r>
            <a:rPr kumimoji="1" lang="ja-JP" altLang="en-US" sz="1300">
              <a:latin typeface="ＭＳ Ｐゴシック" panose="020B0600070205080204" pitchFamily="50" charset="-128"/>
              <a:ea typeface="ＭＳ Ｐゴシック" panose="020B0600070205080204" pitchFamily="50" charset="-128"/>
            </a:rPr>
            <a:t>円上回っている。これは、プレミアム付商品券等を支援する事業や施設の維持管理経費等の経常経費に起因する。</a:t>
          </a:r>
        </a:p>
        <a:p>
          <a:r>
            <a:rPr kumimoji="1" lang="ja-JP" altLang="en-US" sz="1300">
              <a:latin typeface="ＭＳ Ｐゴシック" panose="020B0600070205080204" pitchFamily="50" charset="-128"/>
              <a:ea typeface="ＭＳ Ｐゴシック" panose="020B0600070205080204" pitchFamily="50" charset="-128"/>
            </a:rPr>
            <a:t>土木費　　 ～　人口１人当たり</a:t>
          </a:r>
          <a:r>
            <a:rPr kumimoji="1" lang="en-US" altLang="ja-JP" sz="1300">
              <a:latin typeface="ＭＳ Ｐゴシック" panose="020B0600070205080204" pitchFamily="50" charset="-128"/>
              <a:ea typeface="ＭＳ Ｐゴシック" panose="020B0600070205080204" pitchFamily="50" charset="-128"/>
            </a:rPr>
            <a:t>85,855</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30,420</a:t>
          </a:r>
          <a:r>
            <a:rPr kumimoji="1" lang="ja-JP" altLang="en-US" sz="1300">
              <a:latin typeface="ＭＳ Ｐゴシック" panose="020B0600070205080204" pitchFamily="50" charset="-128"/>
              <a:ea typeface="ＭＳ Ｐゴシック" panose="020B0600070205080204" pitchFamily="50" charset="-128"/>
            </a:rPr>
            <a:t>円上回っている。これは、豪雪地帯であることから必要となる除排雪経費に起因する。</a:t>
          </a:r>
        </a:p>
        <a:p>
          <a:r>
            <a:rPr kumimoji="1" lang="ja-JP" altLang="en-US" sz="1300">
              <a:latin typeface="ＭＳ Ｐゴシック" panose="020B0600070205080204" pitchFamily="50" charset="-128"/>
              <a:ea typeface="ＭＳ Ｐゴシック" panose="020B0600070205080204" pitchFamily="50" charset="-128"/>
            </a:rPr>
            <a:t>　　　　　 　　　　令和５年度は昨年と比較し、降雪量が少なく、除排雪経費が減少したため、前年度比で</a:t>
          </a:r>
          <a:r>
            <a:rPr kumimoji="1" lang="en-US" altLang="ja-JP" sz="1300">
              <a:latin typeface="ＭＳ Ｐゴシック" panose="020B0600070205080204" pitchFamily="50" charset="-128"/>
              <a:ea typeface="ＭＳ Ｐゴシック" panose="020B0600070205080204" pitchFamily="50" charset="-128"/>
            </a:rPr>
            <a:t>6,526</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令和５年度について、財政調整基金の取り崩しを行わなかったため、残高は増加している。不測の歳出増も想定し、基金残高について注視し、経常経費の削減に努める。</a:t>
          </a:r>
        </a:p>
        <a:p>
          <a:r>
            <a:rPr kumimoji="1" lang="ja-JP" altLang="en-US" sz="1400">
              <a:latin typeface="ＭＳ ゴシック" pitchFamily="49" charset="-128"/>
              <a:ea typeface="ＭＳ ゴシック" pitchFamily="49" charset="-128"/>
            </a:rPr>
            <a:t>　実質収支額は対前年比で増加している。これは、地方交付税等が増加したことに起因する。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連結実質赤字比率は発生していない。</a:t>
          </a:r>
        </a:p>
        <a:p>
          <a:r>
            <a:rPr kumimoji="1" lang="ja-JP" altLang="en-US" sz="1400">
              <a:latin typeface="ＭＳ ゴシック" pitchFamily="49" charset="-128"/>
              <a:ea typeface="ＭＳ ゴシック" pitchFamily="49" charset="-128"/>
            </a:rPr>
            <a:t>　今後も引き続きこの状況を維持していくことが出来るよう、一般会計だけではなく特別会計・企業会計の経営状況にも注視しながら財政運営を行う。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実質公債費比率については、過年度に発行した地方債の償還終了に伴い元利償還金が減少したことにより単年では良化したが、３か年平均では、比率の小さい令和２年度が外れたことにより指標が悪化した。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今後は庁舎建設など建設改良事業の財源として発行した地方債の元利償還金が増加することを十分に考慮し、引き続き許可制移行基準である１８％を超えることのないように努める。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北海道岩見沢市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将来負担比率については、地方債現在高が令和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年度をピークに減少傾向となるため、早期健全化基準を下回り、良好な状態である。</a:t>
          </a:r>
        </a:p>
        <a:p>
          <a:r>
            <a:rPr kumimoji="1" lang="ja-JP" altLang="en-US" sz="1400">
              <a:latin typeface="ＭＳ ゴシック" pitchFamily="49" charset="-128"/>
              <a:ea typeface="ＭＳ ゴシック" pitchFamily="49" charset="-128"/>
            </a:rPr>
            <a:t>　将来負担比率が低く抑えられている要因としては、充当可能財源等が多いことが挙げられる。</a:t>
          </a:r>
        </a:p>
        <a:p>
          <a:r>
            <a:rPr kumimoji="1" lang="ja-JP" altLang="en-US" sz="1400">
              <a:latin typeface="ＭＳ ゴシック" pitchFamily="49" charset="-128"/>
              <a:ea typeface="ＭＳ ゴシック" pitchFamily="49" charset="-128"/>
            </a:rPr>
            <a:t>　充当可能基金が財政調整基金を始めとして、約</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億円あること、交付税措置のある起債を活用していることから、基準財政需要額算入見込額が約</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億円あることによる。</a:t>
          </a:r>
        </a:p>
        <a:p>
          <a:r>
            <a:rPr kumimoji="1" lang="ja-JP" altLang="en-US" sz="1400">
              <a:latin typeface="ＭＳ ゴシック" pitchFamily="49" charset="-128"/>
              <a:ea typeface="ＭＳ ゴシック" pitchFamily="49" charset="-128"/>
            </a:rPr>
            <a:t>　今後、中長期財政計画（</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R14</a:t>
          </a:r>
          <a:r>
            <a:rPr kumimoji="1" lang="ja-JP" altLang="en-US" sz="1400">
              <a:latin typeface="ＭＳ ゴシック" pitchFamily="49" charset="-128"/>
              <a:ea typeface="ＭＳ ゴシック" pitchFamily="49" charset="-128"/>
            </a:rPr>
            <a:t>）における収支改善に取り組み、地方債残高は減少する見込みだが、新病院建設に伴う繰出金といった、将来負担の増が見込まれることから、今後も良質な起債を活用し、将来にわたって安定した財政運営が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北海道岩見沢市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令和５年度において、財源不足が生じたため、ふるさとづくり推進基金や合併まちづくり推進基金等の取り崩しにより、基金全体の残高は減少した。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　～　岩見沢市の特色を活かした個性豊かな新しいふるさとづくりを推進し、地域の振興を図る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特定公共施設等整備基金　～　岩見沢市の総合計画に基づく特定公共施設等整備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　～　市町村の合併に伴う市民の連帯の強化及び地域の振興に資する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地域福祉づくりの推進及び交通遺児の福祉増進を図る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競馬場等管理基金　～　岩見沢競馬場及びハロンズ岩見沢の施設管理並びに競馬事業の清算の財源に充てる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特定公共施設等整備基金については、財源不足が生じたため、岩見沢市の総合計画に基づく特定公共施設整備に係る財源として取り崩したため基金残高は減少している。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ふるさと応援寄附金を財源としているふるさとづくり推進基金については、寄附の目的に応じて積立を行っているが、令和５年度においては、積立より取崩が多かったため、基金残高は減少している。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合併まちづくり基金については、各年度の起債償還額の範囲内での取崩しをしているため、減少している。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地域福祉基金については、財源不足が生じたため、地域福祉づくりの推進等に係る財源として取り崩したため基金残高は減少している。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競馬場等管理基金については、大きな動きはなく、横ばいとなっている。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将来に向けて持続可能な健全財政を維持していくためには、一定程度の基金残高を確保しておくことが必要であると考えており、必要やむを得ない場合にのみ、基金を取り崩すことになると思われる。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財源不足が生じたが、特定目的基金の取り崩しにより財源不足は解消され、財政調整基金の取崩しは行わず、積立のみ実施したことから財政調整基金の残高は増加した。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特定の使途のために基金を蓄えているということではなく、自然災害への対応や年度間収支の調整など、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令和５年度普通交付税の再算定において、令和６年度及び令和７年度の普通交付税算定で見込まれる臨時財政対策債償還費が前倒しで交付されたため、積立を実施したことから減債基金の残高は増加した。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将来に向けて持続可能な健全財政を維持していくためには、一定程度の基金残高を確保しておくことが必要であると考えており、必要やむを得ない場合にのみ、基金を取り崩すことになると思われる。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49487306</v>
      </c>
      <c r="BO4" s="449"/>
      <c r="BP4" s="449"/>
      <c r="BQ4" s="449"/>
      <c r="BR4" s="449"/>
      <c r="BS4" s="449"/>
      <c r="BT4" s="449"/>
      <c r="BU4" s="450"/>
      <c r="BV4" s="448">
        <v>49897096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49073252</v>
      </c>
      <c r="BO5" s="420"/>
      <c r="BP5" s="420"/>
      <c r="BQ5" s="420"/>
      <c r="BR5" s="420"/>
      <c r="BS5" s="420"/>
      <c r="BT5" s="420"/>
      <c r="BU5" s="421"/>
      <c r="BV5" s="419">
        <v>49378412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96.9</v>
      </c>
      <c r="CU5" s="417"/>
      <c r="CV5" s="417"/>
      <c r="CW5" s="417"/>
      <c r="CX5" s="417"/>
      <c r="CY5" s="417"/>
      <c r="CZ5" s="417"/>
      <c r="DA5" s="418"/>
      <c r="DB5" s="416">
        <v>97.9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414054</v>
      </c>
      <c r="BO6" s="420"/>
      <c r="BP6" s="420"/>
      <c r="BQ6" s="420"/>
      <c r="BR6" s="420"/>
      <c r="BS6" s="420"/>
      <c r="BT6" s="420"/>
      <c r="BU6" s="421"/>
      <c r="BV6" s="419">
        <v>518684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97.5</v>
      </c>
      <c r="CU6" s="563"/>
      <c r="CV6" s="563"/>
      <c r="CW6" s="563"/>
      <c r="CX6" s="563"/>
      <c r="CY6" s="563"/>
      <c r="CZ6" s="563"/>
      <c r="DA6" s="564"/>
      <c r="DB6" s="562">
        <v>99.1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613</v>
      </c>
      <c r="BO7" s="420"/>
      <c r="BP7" s="420"/>
      <c r="BQ7" s="420"/>
      <c r="BR7" s="420"/>
      <c r="BS7" s="420"/>
      <c r="BT7" s="420"/>
      <c r="BU7" s="421"/>
      <c r="BV7" s="419">
        <v>145125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24799776</v>
      </c>
      <c r="CU7" s="420"/>
      <c r="CV7" s="420"/>
      <c r="CW7" s="420"/>
      <c r="CX7" s="420"/>
      <c r="CY7" s="420"/>
      <c r="CZ7" s="420"/>
      <c r="DA7" s="421"/>
      <c r="DB7" s="419">
        <v>24770614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413441</v>
      </c>
      <c r="BO8" s="420"/>
      <c r="BP8" s="420"/>
      <c r="BQ8" s="420"/>
      <c r="BR8" s="420"/>
      <c r="BS8" s="420"/>
      <c r="BT8" s="420"/>
      <c r="BU8" s="421"/>
      <c r="BV8" s="419">
        <v>373559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79306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39882</v>
      </c>
      <c r="BO9" s="420"/>
      <c r="BP9" s="420"/>
      <c r="BQ9" s="420"/>
      <c r="BR9" s="420"/>
      <c r="BS9" s="420"/>
      <c r="BT9" s="420"/>
      <c r="BU9" s="421"/>
      <c r="BV9" s="419">
        <v>-24921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17.8</v>
      </c>
      <c r="CU9" s="417"/>
      <c r="CV9" s="417"/>
      <c r="CW9" s="417"/>
      <c r="CX9" s="417"/>
      <c r="CY9" s="417"/>
      <c r="CZ9" s="417"/>
      <c r="DA9" s="418"/>
      <c r="DB9" s="416">
        <v>18.8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84499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187470</v>
      </c>
      <c r="BO10" s="420"/>
      <c r="BP10" s="420"/>
      <c r="BQ10" s="420"/>
      <c r="BR10" s="420"/>
      <c r="BS10" s="420"/>
      <c r="BT10" s="420"/>
      <c r="BU10" s="421"/>
      <c r="BV10" s="419">
        <v>199351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12000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75522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75206</v>
      </c>
      <c r="S13" s="507"/>
      <c r="T13" s="507"/>
      <c r="U13" s="507"/>
      <c r="V13" s="508"/>
      <c r="W13" s="509" t="s">
        <v>131</v>
      </c>
      <c r="X13" s="405"/>
      <c r="Y13" s="405"/>
      <c r="Z13" s="405"/>
      <c r="AA13" s="405"/>
      <c r="AB13" s="406"/>
      <c r="AC13" s="372">
        <v>2695</v>
      </c>
      <c r="AD13" s="373"/>
      <c r="AE13" s="373"/>
      <c r="AF13" s="373"/>
      <c r="AG13" s="374"/>
      <c r="AH13" s="372">
        <v>3308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227352</v>
      </c>
      <c r="BO13" s="420"/>
      <c r="BP13" s="420"/>
      <c r="BQ13" s="420"/>
      <c r="BR13" s="420"/>
      <c r="BS13" s="420"/>
      <c r="BT13" s="420"/>
      <c r="BU13" s="421"/>
      <c r="BV13" s="419">
        <v>-13570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10.5</v>
      </c>
      <c r="CU13" s="417"/>
      <c r="CV13" s="417"/>
      <c r="CW13" s="417"/>
      <c r="CX13" s="417"/>
      <c r="CY13" s="417"/>
      <c r="CZ13" s="417"/>
      <c r="DA13" s="418"/>
      <c r="DB13" s="416">
        <v>10.199999999999999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76753</v>
      </c>
      <c r="S14" s="507"/>
      <c r="T14" s="507"/>
      <c r="U14" s="507"/>
      <c r="V14" s="508"/>
      <c r="W14" s="510"/>
      <c r="X14" s="408"/>
      <c r="Y14" s="408"/>
      <c r="Z14" s="408"/>
      <c r="AA14" s="408"/>
      <c r="AB14" s="409"/>
      <c r="AC14" s="499">
        <v>8.1999999999999993</v>
      </c>
      <c r="AD14" s="500"/>
      <c r="AE14" s="500"/>
      <c r="AF14" s="500"/>
      <c r="AG14" s="501"/>
      <c r="AH14" s="499">
        <v>9.1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77</v>
      </c>
      <c r="CU14" s="517"/>
      <c r="CV14" s="517"/>
      <c r="CW14" s="517"/>
      <c r="CX14" s="517"/>
      <c r="CY14" s="517"/>
      <c r="CZ14" s="517"/>
      <c r="DA14" s="518"/>
      <c r="DB14" s="516">
        <v>76.400000000000006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76487</v>
      </c>
      <c r="S15" s="507"/>
      <c r="T15" s="507"/>
      <c r="U15" s="507"/>
      <c r="V15" s="508"/>
      <c r="W15" s="509" t="s">
        <v>137</v>
      </c>
      <c r="X15" s="405"/>
      <c r="Y15" s="405"/>
      <c r="Z15" s="405"/>
      <c r="AA15" s="405"/>
      <c r="AB15" s="406"/>
      <c r="AC15" s="372">
        <v>6014</v>
      </c>
      <c r="AD15" s="373"/>
      <c r="AE15" s="373"/>
      <c r="AF15" s="373"/>
      <c r="AG15" s="374"/>
      <c r="AH15" s="372">
        <v>6710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8701724</v>
      </c>
      <c r="BO15" s="449"/>
      <c r="BP15" s="449"/>
      <c r="BQ15" s="449"/>
      <c r="BR15" s="449"/>
      <c r="BS15" s="449"/>
      <c r="BT15" s="449"/>
      <c r="BU15" s="450"/>
      <c r="BV15" s="448">
        <v>8559757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18.2</v>
      </c>
      <c r="AD16" s="500"/>
      <c r="AE16" s="500"/>
      <c r="AF16" s="500"/>
      <c r="AG16" s="501"/>
      <c r="AH16" s="499">
        <v>18.399999999999999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22557517</v>
      </c>
      <c r="BO16" s="420"/>
      <c r="BP16" s="420"/>
      <c r="BQ16" s="420"/>
      <c r="BR16" s="420"/>
      <c r="BS16" s="420"/>
      <c r="BT16" s="420"/>
      <c r="BU16" s="421"/>
      <c r="BV16" s="419">
        <v>22359328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24329</v>
      </c>
      <c r="AD17" s="373"/>
      <c r="AE17" s="373"/>
      <c r="AF17" s="373"/>
      <c r="AG17" s="374"/>
      <c r="AH17" s="372">
        <v>26484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10803516</v>
      </c>
      <c r="BO17" s="420"/>
      <c r="BP17" s="420"/>
      <c r="BQ17" s="420"/>
      <c r="BR17" s="420"/>
      <c r="BS17" s="420"/>
      <c r="BT17" s="420"/>
      <c r="BU17" s="421"/>
      <c r="BV17" s="419">
        <v>10663621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481.02</v>
      </c>
      <c r="M18" s="472"/>
      <c r="N18" s="472"/>
      <c r="O18" s="472"/>
      <c r="P18" s="472"/>
      <c r="Q18" s="472"/>
      <c r="R18" s="473"/>
      <c r="S18" s="473"/>
      <c r="T18" s="473"/>
      <c r="U18" s="473"/>
      <c r="V18" s="474"/>
      <c r="W18" s="490"/>
      <c r="X18" s="491"/>
      <c r="Y18" s="491"/>
      <c r="Z18" s="491"/>
      <c r="AA18" s="491"/>
      <c r="AB18" s="515"/>
      <c r="AC18" s="389">
        <v>73.599999999999994</v>
      </c>
      <c r="AD18" s="390"/>
      <c r="AE18" s="390"/>
      <c r="AF18" s="390"/>
      <c r="AG18" s="475"/>
      <c r="AH18" s="389">
        <v>72.599999999999994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24376135</v>
      </c>
      <c r="BO18" s="420"/>
      <c r="BP18" s="420"/>
      <c r="BQ18" s="420"/>
      <c r="BR18" s="420"/>
      <c r="BS18" s="420"/>
      <c r="BT18" s="420"/>
      <c r="BU18" s="421"/>
      <c r="BV18" s="419">
        <v>24584209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30132236</v>
      </c>
      <c r="BO19" s="420"/>
      <c r="BP19" s="420"/>
      <c r="BQ19" s="420"/>
      <c r="BR19" s="420"/>
      <c r="BS19" s="420"/>
      <c r="BT19" s="420"/>
      <c r="BU19" s="421"/>
      <c r="BV19" s="419">
        <v>29482098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35584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60381913</v>
      </c>
      <c r="BO22" s="449"/>
      <c r="BP22" s="449"/>
      <c r="BQ22" s="449"/>
      <c r="BR22" s="449"/>
      <c r="BS22" s="449"/>
      <c r="BT22" s="449"/>
      <c r="BU22" s="450"/>
      <c r="BV22" s="448">
        <v>62218609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29376213</v>
      </c>
      <c r="BO23" s="420"/>
      <c r="BP23" s="420"/>
      <c r="BQ23" s="420"/>
      <c r="BR23" s="420"/>
      <c r="BS23" s="420"/>
      <c r="BT23" s="420"/>
      <c r="BU23" s="421"/>
      <c r="BV23" s="419">
        <v>30378909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9640</v>
      </c>
      <c r="R24" s="373"/>
      <c r="S24" s="373"/>
      <c r="T24" s="373"/>
      <c r="U24" s="373"/>
      <c r="V24" s="374"/>
      <c r="W24" s="462"/>
      <c r="X24" s="399"/>
      <c r="Y24" s="400"/>
      <c r="Z24" s="375" t="s">
        <v>162</v>
      </c>
      <c r="AA24" s="376"/>
      <c r="AB24" s="376"/>
      <c r="AC24" s="376"/>
      <c r="AD24" s="376"/>
      <c r="AE24" s="376"/>
      <c r="AF24" s="376"/>
      <c r="AG24" s="377"/>
      <c r="AH24" s="372">
        <v>461</v>
      </c>
      <c r="AI24" s="373"/>
      <c r="AJ24" s="373"/>
      <c r="AK24" s="373"/>
      <c r="AL24" s="374"/>
      <c r="AM24" s="372">
        <v>1402823</v>
      </c>
      <c r="AN24" s="373"/>
      <c r="AO24" s="373"/>
      <c r="AP24" s="373"/>
      <c r="AQ24" s="373"/>
      <c r="AR24" s="374"/>
      <c r="AS24" s="372">
        <v>3043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47664707</v>
      </c>
      <c r="BO24" s="420"/>
      <c r="BP24" s="420"/>
      <c r="BQ24" s="420"/>
      <c r="BR24" s="420"/>
      <c r="BS24" s="420"/>
      <c r="BT24" s="420"/>
      <c r="BU24" s="421"/>
      <c r="BV24" s="419">
        <v>48394452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7550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10869483</v>
      </c>
      <c r="BO25" s="449"/>
      <c r="BP25" s="449"/>
      <c r="BQ25" s="449"/>
      <c r="BR25" s="449"/>
      <c r="BS25" s="449"/>
      <c r="BT25" s="449"/>
      <c r="BU25" s="450"/>
      <c r="BV25" s="448">
        <v>11263051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6500</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17196</v>
      </c>
      <c r="AN26" s="373"/>
      <c r="AO26" s="373"/>
      <c r="AP26" s="373"/>
      <c r="AQ26" s="373"/>
      <c r="AR26" s="374"/>
      <c r="AS26" s="372">
        <v>2866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4700</v>
      </c>
      <c r="R27" s="373"/>
      <c r="S27" s="373"/>
      <c r="T27" s="373"/>
      <c r="U27" s="373"/>
      <c r="V27" s="374"/>
      <c r="W27" s="462"/>
      <c r="X27" s="399"/>
      <c r="Y27" s="400"/>
      <c r="Z27" s="375" t="s">
        <v>171</v>
      </c>
      <c r="AA27" s="376"/>
      <c r="AB27" s="376"/>
      <c r="AC27" s="376"/>
      <c r="AD27" s="376"/>
      <c r="AE27" s="376"/>
      <c r="AF27" s="376"/>
      <c r="AG27" s="377"/>
      <c r="AH27" s="372">
        <v>45</v>
      </c>
      <c r="AI27" s="373"/>
      <c r="AJ27" s="373"/>
      <c r="AK27" s="373"/>
      <c r="AL27" s="374"/>
      <c r="AM27" s="372">
        <v>175731</v>
      </c>
      <c r="AN27" s="373"/>
      <c r="AO27" s="373"/>
      <c r="AP27" s="373"/>
      <c r="AQ27" s="373"/>
      <c r="AR27" s="374"/>
      <c r="AS27" s="372">
        <v>3905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1839299</v>
      </c>
      <c r="BO27" s="454"/>
      <c r="BP27" s="454"/>
      <c r="BQ27" s="454"/>
      <c r="BR27" s="454"/>
      <c r="BS27" s="454"/>
      <c r="BT27" s="454"/>
      <c r="BU27" s="455"/>
      <c r="BV27" s="453">
        <v>1837905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4150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4773212</v>
      </c>
      <c r="BO28" s="449"/>
      <c r="BP28" s="449"/>
      <c r="BQ28" s="449"/>
      <c r="BR28" s="449"/>
      <c r="BS28" s="449"/>
      <c r="BT28" s="449"/>
      <c r="BU28" s="450"/>
      <c r="BV28" s="448">
        <v>4585742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3840</v>
      </c>
      <c r="R29" s="373"/>
      <c r="S29" s="373"/>
      <c r="T29" s="373"/>
      <c r="U29" s="373"/>
      <c r="V29" s="374"/>
      <c r="W29" s="463"/>
      <c r="X29" s="464"/>
      <c r="Y29" s="465"/>
      <c r="Z29" s="375" t="s">
        <v>177</v>
      </c>
      <c r="AA29" s="376"/>
      <c r="AB29" s="376"/>
      <c r="AC29" s="376"/>
      <c r="AD29" s="376"/>
      <c r="AE29" s="376"/>
      <c r="AF29" s="376"/>
      <c r="AG29" s="377"/>
      <c r="AH29" s="372">
        <v>506</v>
      </c>
      <c r="AI29" s="373"/>
      <c r="AJ29" s="373"/>
      <c r="AK29" s="373"/>
      <c r="AL29" s="374"/>
      <c r="AM29" s="372">
        <v>1578554</v>
      </c>
      <c r="AN29" s="373"/>
      <c r="AO29" s="373"/>
      <c r="AP29" s="373"/>
      <c r="AQ29" s="373"/>
      <c r="AR29" s="374"/>
      <c r="AS29" s="372">
        <v>3120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569434</v>
      </c>
      <c r="BO29" s="420"/>
      <c r="BP29" s="420"/>
      <c r="BQ29" s="420"/>
      <c r="BR29" s="420"/>
      <c r="BS29" s="420"/>
      <c r="BT29" s="420"/>
      <c r="BU29" s="421"/>
      <c r="BV29" s="419">
        <v>469480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5689396</v>
      </c>
      <c r="BO30" s="454"/>
      <c r="BP30" s="454"/>
      <c r="BQ30" s="454"/>
      <c r="BR30" s="454"/>
      <c r="BS30" s="454"/>
      <c r="BT30" s="454"/>
      <c r="BU30" s="455"/>
      <c r="BV30" s="453">
        <v>6671196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国民健康保険費会計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公設卸売市場費会計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空知教育センター組合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(一財)岩見沢振興公社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高等学校費会計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介護保険費会計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農業集落排水事業費会計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岩見沢地区消防事務組合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(一財)いわみざわ地域交流センター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後期高齢者医療費会計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公共用地等造成費会計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南空知ふるさと市町村圏組合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㈱コミュニティエフエムはまなす</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12</v>
      </c>
      <c r="BF37" s="367"/>
      <c r="BG37" s="368" t="str">
        <f>IF('各会計、関係団体の財政状況及び健全化判断比率'!B37="","",'各会計、関係団体の財政状況及び健全化判断比率'!B37)</f>
        <v>企業用地造成費会計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桂沢水道企業団</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㈱振興いわみざわ</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gSEuR8edYUbWEMR6juWSlov1FSAP1pVqQRZxmVSJiGx0wfBDjvajbgc4+G8YvoYGd3JppI5UhXb6iqk2Oozvw==" saltValue="842NMLo8ShuItumEj/cy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2" workbookViewId="0">
      <selection activeCell="AK2" sqref="A2:AK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8645536</v>
      </c>
      <c r="S5" s="677"/>
      <c r="T5" s="677"/>
      <c r="U5" s="677"/>
      <c r="V5" s="677"/>
      <c r="W5" s="677"/>
      <c r="X5" s="677"/>
      <c r="Y5" s="702"/>
      <c r="Z5" s="715">
        <v>17.5</v>
      </c>
      <c r="AA5" s="715"/>
      <c r="AB5" s="715"/>
      <c r="AC5" s="715"/>
      <c r="AD5" s="716">
        <v>8148521</v>
      </c>
      <c r="AE5" s="716"/>
      <c r="AF5" s="716"/>
      <c r="AG5" s="716"/>
      <c r="AH5" s="716"/>
      <c r="AI5" s="716"/>
      <c r="AJ5" s="716"/>
      <c r="AK5" s="716"/>
      <c r="AL5" s="703">
        <v>32.6</v>
      </c>
      <c r="AM5" s="685"/>
      <c r="AN5" s="685"/>
      <c r="AO5" s="704"/>
      <c r="AP5" s="679" t="s">
        <v>216</v>
      </c>
      <c r="AQ5" s="680"/>
      <c r="AR5" s="680"/>
      <c r="AS5" s="680"/>
      <c r="AT5" s="680"/>
      <c r="AU5" s="680"/>
      <c r="AV5" s="680"/>
      <c r="AW5" s="680"/>
      <c r="AX5" s="680"/>
      <c r="AY5" s="680"/>
      <c r="AZ5" s="680"/>
      <c r="BA5" s="680"/>
      <c r="BB5" s="680"/>
      <c r="BC5" s="680"/>
      <c r="BD5" s="680"/>
      <c r="BE5" s="680"/>
      <c r="BF5" s="681"/>
      <c r="BG5" s="621">
        <v>8131181</v>
      </c>
      <c r="BH5" s="622"/>
      <c r="BI5" s="622"/>
      <c r="BJ5" s="622"/>
      <c r="BK5" s="622"/>
      <c r="BL5" s="622"/>
      <c r="BM5" s="622"/>
      <c r="BN5" s="623"/>
      <c r="BO5" s="659">
        <v>94.1</v>
      </c>
      <c r="BP5" s="659"/>
      <c r="BQ5" s="659"/>
      <c r="BR5" s="659"/>
      <c r="BS5" s="660">
        <v>144682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517476</v>
      </c>
      <c r="S6" s="622"/>
      <c r="T6" s="622"/>
      <c r="U6" s="622"/>
      <c r="V6" s="622"/>
      <c r="W6" s="622"/>
      <c r="X6" s="622"/>
      <c r="Y6" s="623"/>
      <c r="Z6" s="659">
        <v>1</v>
      </c>
      <c r="AA6" s="659"/>
      <c r="AB6" s="659"/>
      <c r="AC6" s="659"/>
      <c r="AD6" s="660">
        <v>517476</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8131181</v>
      </c>
      <c r="BH6" s="622"/>
      <c r="BI6" s="622"/>
      <c r="BJ6" s="622"/>
      <c r="BK6" s="622"/>
      <c r="BL6" s="622"/>
      <c r="BM6" s="622"/>
      <c r="BN6" s="623"/>
      <c r="BO6" s="659">
        <v>94.1</v>
      </c>
      <c r="BP6" s="659"/>
      <c r="BQ6" s="659"/>
      <c r="BR6" s="659"/>
      <c r="BS6" s="660">
        <v>144682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262670</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262670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2929</v>
      </c>
      <c r="S7" s="622"/>
      <c r="T7" s="622"/>
      <c r="U7" s="622"/>
      <c r="V7" s="622"/>
      <c r="W7" s="622"/>
      <c r="X7" s="622"/>
      <c r="Y7" s="623"/>
      <c r="Z7" s="659">
        <v>0</v>
      </c>
      <c r="AA7" s="659"/>
      <c r="AB7" s="659"/>
      <c r="AC7" s="659"/>
      <c r="AD7" s="660">
        <v>2929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3932829</v>
      </c>
      <c r="BH7" s="622"/>
      <c r="BI7" s="622"/>
      <c r="BJ7" s="622"/>
      <c r="BK7" s="622"/>
      <c r="BL7" s="622"/>
      <c r="BM7" s="622"/>
      <c r="BN7" s="623"/>
      <c r="BO7" s="659">
        <v>45.5</v>
      </c>
      <c r="BP7" s="659"/>
      <c r="BQ7" s="659"/>
      <c r="BR7" s="659"/>
      <c r="BS7" s="660">
        <v>144682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5403325</v>
      </c>
      <c r="CS7" s="622"/>
      <c r="CT7" s="622"/>
      <c r="CU7" s="622"/>
      <c r="CV7" s="622"/>
      <c r="CW7" s="622"/>
      <c r="CX7" s="622"/>
      <c r="CY7" s="623"/>
      <c r="CZ7" s="659">
        <v>11</v>
      </c>
      <c r="DA7" s="659"/>
      <c r="DB7" s="659"/>
      <c r="DC7" s="659"/>
      <c r="DD7" s="627">
        <v>1352285</v>
      </c>
      <c r="DE7" s="622"/>
      <c r="DF7" s="622"/>
      <c r="DG7" s="622"/>
      <c r="DH7" s="622"/>
      <c r="DI7" s="622"/>
      <c r="DJ7" s="622"/>
      <c r="DK7" s="622"/>
      <c r="DL7" s="622"/>
      <c r="DM7" s="622"/>
      <c r="DN7" s="622"/>
      <c r="DO7" s="622"/>
      <c r="DP7" s="623"/>
      <c r="DQ7" s="627">
        <v>3238940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27131</v>
      </c>
      <c r="S8" s="622"/>
      <c r="T8" s="622"/>
      <c r="U8" s="622"/>
      <c r="V8" s="622"/>
      <c r="W8" s="622"/>
      <c r="X8" s="622"/>
      <c r="Y8" s="623"/>
      <c r="Z8" s="659">
        <v>0.1</v>
      </c>
      <c r="AA8" s="659"/>
      <c r="AB8" s="659"/>
      <c r="AC8" s="659"/>
      <c r="AD8" s="660">
        <v>27131</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126180</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16982562</v>
      </c>
      <c r="CS8" s="622"/>
      <c r="CT8" s="622"/>
      <c r="CU8" s="622"/>
      <c r="CV8" s="622"/>
      <c r="CW8" s="622"/>
      <c r="CX8" s="622"/>
      <c r="CY8" s="623"/>
      <c r="CZ8" s="659">
        <v>34.6</v>
      </c>
      <c r="DA8" s="659"/>
      <c r="DB8" s="659"/>
      <c r="DC8" s="659"/>
      <c r="DD8" s="627">
        <v>100402</v>
      </c>
      <c r="DE8" s="622"/>
      <c r="DF8" s="622"/>
      <c r="DG8" s="622"/>
      <c r="DH8" s="622"/>
      <c r="DI8" s="622"/>
      <c r="DJ8" s="622"/>
      <c r="DK8" s="622"/>
      <c r="DL8" s="622"/>
      <c r="DM8" s="622"/>
      <c r="DN8" s="622"/>
      <c r="DO8" s="622"/>
      <c r="DP8" s="623"/>
      <c r="DQ8" s="627">
        <v>8173938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31267</v>
      </c>
      <c r="S9" s="622"/>
      <c r="T9" s="622"/>
      <c r="U9" s="622"/>
      <c r="V9" s="622"/>
      <c r="W9" s="622"/>
      <c r="X9" s="622"/>
      <c r="Y9" s="623"/>
      <c r="Z9" s="659">
        <v>0.1</v>
      </c>
      <c r="AA9" s="659"/>
      <c r="AB9" s="659"/>
      <c r="AC9" s="659"/>
      <c r="AD9" s="660">
        <v>31267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3258228</v>
      </c>
      <c r="BH9" s="622"/>
      <c r="BI9" s="622"/>
      <c r="BJ9" s="622"/>
      <c r="BK9" s="622"/>
      <c r="BL9" s="622"/>
      <c r="BM9" s="622"/>
      <c r="BN9" s="623"/>
      <c r="BO9" s="659">
        <v>37.700000000000003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3949765</v>
      </c>
      <c r="CS9" s="622"/>
      <c r="CT9" s="622"/>
      <c r="CU9" s="622"/>
      <c r="CV9" s="622"/>
      <c r="CW9" s="622"/>
      <c r="CX9" s="622"/>
      <c r="CY9" s="623"/>
      <c r="CZ9" s="659">
        <v>8</v>
      </c>
      <c r="DA9" s="659"/>
      <c r="DB9" s="659"/>
      <c r="DC9" s="659"/>
      <c r="DD9" s="627">
        <v>41579</v>
      </c>
      <c r="DE9" s="622"/>
      <c r="DF9" s="622"/>
      <c r="DG9" s="622"/>
      <c r="DH9" s="622"/>
      <c r="DI9" s="622"/>
      <c r="DJ9" s="622"/>
      <c r="DK9" s="622"/>
      <c r="DL9" s="622"/>
      <c r="DM9" s="622"/>
      <c r="DN9" s="622"/>
      <c r="DO9" s="622"/>
      <c r="DP9" s="623"/>
      <c r="DQ9" s="627">
        <v>3122010</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259262</v>
      </c>
      <c r="BH10" s="622"/>
      <c r="BI10" s="622"/>
      <c r="BJ10" s="622"/>
      <c r="BK10" s="622"/>
      <c r="BL10" s="622"/>
      <c r="BM10" s="622"/>
      <c r="BN10" s="623"/>
      <c r="BO10" s="659">
        <v>3</v>
      </c>
      <c r="BP10" s="659"/>
      <c r="BQ10" s="659"/>
      <c r="BR10" s="659"/>
      <c r="BS10" s="660">
        <v>68397</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28780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25740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2070682</v>
      </c>
      <c r="S11" s="622"/>
      <c r="T11" s="622"/>
      <c r="U11" s="622"/>
      <c r="V11" s="622"/>
      <c r="W11" s="622"/>
      <c r="X11" s="622"/>
      <c r="Y11" s="623"/>
      <c r="Z11" s="624">
        <v>4.2</v>
      </c>
      <c r="AA11" s="625"/>
      <c r="AB11" s="625"/>
      <c r="AC11" s="626"/>
      <c r="AD11" s="627">
        <v>2070682</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289159</v>
      </c>
      <c r="BH11" s="622"/>
      <c r="BI11" s="622"/>
      <c r="BJ11" s="622"/>
      <c r="BK11" s="622"/>
      <c r="BL11" s="622"/>
      <c r="BM11" s="622"/>
      <c r="BN11" s="623"/>
      <c r="BO11" s="659">
        <v>3.3</v>
      </c>
      <c r="BP11" s="659"/>
      <c r="BQ11" s="659"/>
      <c r="BR11" s="659"/>
      <c r="BS11" s="660">
        <v>76285</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2374465</v>
      </c>
      <c r="CS11" s="622"/>
      <c r="CT11" s="622"/>
      <c r="CU11" s="622"/>
      <c r="CV11" s="622"/>
      <c r="CW11" s="622"/>
      <c r="CX11" s="622"/>
      <c r="CY11" s="623"/>
      <c r="CZ11" s="659">
        <v>4.8</v>
      </c>
      <c r="DA11" s="659"/>
      <c r="DB11" s="659"/>
      <c r="DC11" s="659"/>
      <c r="DD11" s="627">
        <v>440225</v>
      </c>
      <c r="DE11" s="622"/>
      <c r="DF11" s="622"/>
      <c r="DG11" s="622"/>
      <c r="DH11" s="622"/>
      <c r="DI11" s="622"/>
      <c r="DJ11" s="622"/>
      <c r="DK11" s="622"/>
      <c r="DL11" s="622"/>
      <c r="DM11" s="622"/>
      <c r="DN11" s="622"/>
      <c r="DO11" s="622"/>
      <c r="DP11" s="623"/>
      <c r="DQ11" s="627">
        <v>813873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15138</v>
      </c>
      <c r="S12" s="622"/>
      <c r="T12" s="622"/>
      <c r="U12" s="622"/>
      <c r="V12" s="622"/>
      <c r="W12" s="622"/>
      <c r="X12" s="622"/>
      <c r="Y12" s="623"/>
      <c r="Z12" s="659">
        <v>0</v>
      </c>
      <c r="AA12" s="659"/>
      <c r="AB12" s="659"/>
      <c r="AC12" s="659"/>
      <c r="AD12" s="660">
        <v>15138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3250953</v>
      </c>
      <c r="BH12" s="622"/>
      <c r="BI12" s="622"/>
      <c r="BJ12" s="622"/>
      <c r="BK12" s="622"/>
      <c r="BL12" s="622"/>
      <c r="BM12" s="622"/>
      <c r="BN12" s="623"/>
      <c r="BO12" s="659">
        <v>37.6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2121532</v>
      </c>
      <c r="CS12" s="622"/>
      <c r="CT12" s="622"/>
      <c r="CU12" s="622"/>
      <c r="CV12" s="622"/>
      <c r="CW12" s="622"/>
      <c r="CX12" s="622"/>
      <c r="CY12" s="623"/>
      <c r="CZ12" s="659">
        <v>4.3</v>
      </c>
      <c r="DA12" s="659"/>
      <c r="DB12" s="659"/>
      <c r="DC12" s="659"/>
      <c r="DD12" s="627">
        <v>13422</v>
      </c>
      <c r="DE12" s="622"/>
      <c r="DF12" s="622"/>
      <c r="DG12" s="622"/>
      <c r="DH12" s="622"/>
      <c r="DI12" s="622"/>
      <c r="DJ12" s="622"/>
      <c r="DK12" s="622"/>
      <c r="DL12" s="622"/>
      <c r="DM12" s="622"/>
      <c r="DN12" s="622"/>
      <c r="DO12" s="622"/>
      <c r="DP12" s="623"/>
      <c r="DQ12" s="627">
        <v>518196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3220372</v>
      </c>
      <c r="BH13" s="622"/>
      <c r="BI13" s="622"/>
      <c r="BJ13" s="622"/>
      <c r="BK13" s="622"/>
      <c r="BL13" s="622"/>
      <c r="BM13" s="622"/>
      <c r="BN13" s="623"/>
      <c r="BO13" s="659">
        <v>37.200000000000003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6483958</v>
      </c>
      <c r="CS13" s="622"/>
      <c r="CT13" s="622"/>
      <c r="CU13" s="622"/>
      <c r="CV13" s="622"/>
      <c r="CW13" s="622"/>
      <c r="CX13" s="622"/>
      <c r="CY13" s="623"/>
      <c r="CZ13" s="659">
        <v>13.2</v>
      </c>
      <c r="DA13" s="659"/>
      <c r="DB13" s="659"/>
      <c r="DC13" s="659"/>
      <c r="DD13" s="627">
        <v>2485913</v>
      </c>
      <c r="DE13" s="622"/>
      <c r="DF13" s="622"/>
      <c r="DG13" s="622"/>
      <c r="DH13" s="622"/>
      <c r="DI13" s="622"/>
      <c r="DJ13" s="622"/>
      <c r="DK13" s="622"/>
      <c r="DL13" s="622"/>
      <c r="DM13" s="622"/>
      <c r="DN13" s="622"/>
      <c r="DO13" s="622"/>
      <c r="DP13" s="623"/>
      <c r="DQ13" s="627">
        <v>3622488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4389</v>
      </c>
      <c r="S14" s="622"/>
      <c r="T14" s="622"/>
      <c r="U14" s="622"/>
      <c r="V14" s="622"/>
      <c r="W14" s="622"/>
      <c r="X14" s="622"/>
      <c r="Y14" s="623"/>
      <c r="Z14" s="659">
        <v>0</v>
      </c>
      <c r="AA14" s="659"/>
      <c r="AB14" s="659"/>
      <c r="AC14" s="659"/>
      <c r="AD14" s="660">
        <v>4389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235937</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1350492</v>
      </c>
      <c r="CS14" s="622"/>
      <c r="CT14" s="622"/>
      <c r="CU14" s="622"/>
      <c r="CV14" s="622"/>
      <c r="CW14" s="622"/>
      <c r="CX14" s="622"/>
      <c r="CY14" s="623"/>
      <c r="CZ14" s="659">
        <v>2.8</v>
      </c>
      <c r="DA14" s="659"/>
      <c r="DB14" s="659"/>
      <c r="DC14" s="659"/>
      <c r="DD14" s="627" t="s">
        <v>122</v>
      </c>
      <c r="DE14" s="622"/>
      <c r="DF14" s="622"/>
      <c r="DG14" s="622"/>
      <c r="DH14" s="622"/>
      <c r="DI14" s="622"/>
      <c r="DJ14" s="622"/>
      <c r="DK14" s="622"/>
      <c r="DL14" s="622"/>
      <c r="DM14" s="622"/>
      <c r="DN14" s="622"/>
      <c r="DO14" s="622"/>
      <c r="DP14" s="623"/>
      <c r="DQ14" s="627">
        <v>1347492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711462</v>
      </c>
      <c r="BH15" s="622"/>
      <c r="BI15" s="622"/>
      <c r="BJ15" s="622"/>
      <c r="BK15" s="622"/>
      <c r="BL15" s="622"/>
      <c r="BM15" s="622"/>
      <c r="BN15" s="623"/>
      <c r="BO15" s="659">
        <v>8.1999999999999993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4548520</v>
      </c>
      <c r="CS15" s="622"/>
      <c r="CT15" s="622"/>
      <c r="CU15" s="622"/>
      <c r="CV15" s="622"/>
      <c r="CW15" s="622"/>
      <c r="CX15" s="622"/>
      <c r="CY15" s="623"/>
      <c r="CZ15" s="659">
        <v>9.3000000000000007</v>
      </c>
      <c r="DA15" s="659"/>
      <c r="DB15" s="659"/>
      <c r="DC15" s="659"/>
      <c r="DD15" s="627">
        <v>483124</v>
      </c>
      <c r="DE15" s="622"/>
      <c r="DF15" s="622"/>
      <c r="DG15" s="622"/>
      <c r="DH15" s="622"/>
      <c r="DI15" s="622"/>
      <c r="DJ15" s="622"/>
      <c r="DK15" s="622"/>
      <c r="DL15" s="622"/>
      <c r="DM15" s="622"/>
      <c r="DN15" s="622"/>
      <c r="DO15" s="622"/>
      <c r="DP15" s="623"/>
      <c r="DQ15" s="627">
        <v>3234807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52856</v>
      </c>
      <c r="S16" s="622"/>
      <c r="T16" s="622"/>
      <c r="U16" s="622"/>
      <c r="V16" s="622"/>
      <c r="W16" s="622"/>
      <c r="X16" s="622"/>
      <c r="Y16" s="623"/>
      <c r="Z16" s="659">
        <v>0.1</v>
      </c>
      <c r="AA16" s="659"/>
      <c r="AB16" s="659"/>
      <c r="AC16" s="659"/>
      <c r="AD16" s="660">
        <v>52856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146558</v>
      </c>
      <c r="S17" s="622"/>
      <c r="T17" s="622"/>
      <c r="U17" s="622"/>
      <c r="V17" s="622"/>
      <c r="W17" s="622"/>
      <c r="X17" s="622"/>
      <c r="Y17" s="623"/>
      <c r="Z17" s="659">
        <v>0.3</v>
      </c>
      <c r="AA17" s="659"/>
      <c r="AB17" s="659"/>
      <c r="AC17" s="659"/>
      <c r="AD17" s="660">
        <v>146558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5567183</v>
      </c>
      <c r="CS17" s="622"/>
      <c r="CT17" s="622"/>
      <c r="CU17" s="622"/>
      <c r="CV17" s="622"/>
      <c r="CW17" s="622"/>
      <c r="CX17" s="622"/>
      <c r="CY17" s="623"/>
      <c r="CZ17" s="659">
        <v>11.3</v>
      </c>
      <c r="DA17" s="659"/>
      <c r="DB17" s="659"/>
      <c r="DC17" s="659"/>
      <c r="DD17" s="627" t="s">
        <v>122</v>
      </c>
      <c r="DE17" s="622"/>
      <c r="DF17" s="622"/>
      <c r="DG17" s="622"/>
      <c r="DH17" s="622"/>
      <c r="DI17" s="622"/>
      <c r="DJ17" s="622"/>
      <c r="DK17" s="622"/>
      <c r="DL17" s="622"/>
      <c r="DM17" s="622"/>
      <c r="DN17" s="622"/>
      <c r="DO17" s="622"/>
      <c r="DP17" s="623"/>
      <c r="DQ17" s="627">
        <v>5358028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56234</v>
      </c>
      <c r="S18" s="622"/>
      <c r="T18" s="622"/>
      <c r="U18" s="622"/>
      <c r="V18" s="622"/>
      <c r="W18" s="622"/>
      <c r="X18" s="622"/>
      <c r="Y18" s="623"/>
      <c r="Z18" s="659">
        <v>0.1</v>
      </c>
      <c r="AA18" s="659"/>
      <c r="AB18" s="659"/>
      <c r="AC18" s="659"/>
      <c r="AD18" s="660">
        <v>56234</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52176</v>
      </c>
      <c r="S19" s="622"/>
      <c r="T19" s="622"/>
      <c r="U19" s="622"/>
      <c r="V19" s="622"/>
      <c r="W19" s="622"/>
      <c r="X19" s="622"/>
      <c r="Y19" s="623"/>
      <c r="Z19" s="659">
        <v>0.1</v>
      </c>
      <c r="AA19" s="659"/>
      <c r="AB19" s="659"/>
      <c r="AC19" s="659"/>
      <c r="AD19" s="660">
        <v>52176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514355</v>
      </c>
      <c r="BH19" s="622"/>
      <c r="BI19" s="622"/>
      <c r="BJ19" s="622"/>
      <c r="BK19" s="622"/>
      <c r="BL19" s="622"/>
      <c r="BM19" s="622"/>
      <c r="BN19" s="623"/>
      <c r="BO19" s="659">
        <v>5.9</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4058</v>
      </c>
      <c r="S20" s="622"/>
      <c r="T20" s="622"/>
      <c r="U20" s="622"/>
      <c r="V20" s="622"/>
      <c r="W20" s="622"/>
      <c r="X20" s="622"/>
      <c r="Y20" s="623"/>
      <c r="Z20" s="659">
        <v>0</v>
      </c>
      <c r="AA20" s="659"/>
      <c r="AB20" s="659"/>
      <c r="AC20" s="659"/>
      <c r="AD20" s="660">
        <v>4058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514355</v>
      </c>
      <c r="BH20" s="622"/>
      <c r="BI20" s="622"/>
      <c r="BJ20" s="622"/>
      <c r="BK20" s="622"/>
      <c r="BL20" s="622"/>
      <c r="BM20" s="622"/>
      <c r="BN20" s="623"/>
      <c r="BO20" s="659">
        <v>5.9</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49073252</v>
      </c>
      <c r="CS20" s="622"/>
      <c r="CT20" s="622"/>
      <c r="CU20" s="622"/>
      <c r="CV20" s="622"/>
      <c r="CW20" s="622"/>
      <c r="CX20" s="622"/>
      <c r="CY20" s="623"/>
      <c r="CZ20" s="659">
        <v>100</v>
      </c>
      <c r="DA20" s="659"/>
      <c r="DB20" s="659"/>
      <c r="DC20" s="659"/>
      <c r="DD20" s="627">
        <v>4916950</v>
      </c>
      <c r="DE20" s="622"/>
      <c r="DF20" s="622"/>
      <c r="DG20" s="622"/>
      <c r="DH20" s="622"/>
      <c r="DI20" s="622"/>
      <c r="DJ20" s="622"/>
      <c r="DK20" s="622"/>
      <c r="DL20" s="622"/>
      <c r="DM20" s="622"/>
      <c r="DN20" s="622"/>
      <c r="DO20" s="622"/>
      <c r="DP20" s="623"/>
      <c r="DQ20" s="627">
        <v>29718182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15790734</v>
      </c>
      <c r="S21" s="622"/>
      <c r="T21" s="622"/>
      <c r="U21" s="622"/>
      <c r="V21" s="622"/>
      <c r="W21" s="622"/>
      <c r="X21" s="622"/>
      <c r="Y21" s="623"/>
      <c r="Z21" s="659">
        <v>31.9</v>
      </c>
      <c r="AA21" s="659"/>
      <c r="AB21" s="659"/>
      <c r="AC21" s="659"/>
      <c r="AD21" s="660">
        <v>13855793</v>
      </c>
      <c r="AE21" s="660"/>
      <c r="AF21" s="660"/>
      <c r="AG21" s="660"/>
      <c r="AH21" s="660"/>
      <c r="AI21" s="660"/>
      <c r="AJ21" s="660"/>
      <c r="AK21" s="660"/>
      <c r="AL21" s="624">
        <v>55.4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17340</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13855793</v>
      </c>
      <c r="S22" s="622"/>
      <c r="T22" s="622"/>
      <c r="U22" s="622"/>
      <c r="V22" s="622"/>
      <c r="W22" s="622"/>
      <c r="X22" s="622"/>
      <c r="Y22" s="623"/>
      <c r="Z22" s="659">
        <v>28</v>
      </c>
      <c r="AA22" s="659"/>
      <c r="AB22" s="659"/>
      <c r="AC22" s="659"/>
      <c r="AD22" s="660">
        <v>13855793</v>
      </c>
      <c r="AE22" s="660"/>
      <c r="AF22" s="660"/>
      <c r="AG22" s="660"/>
      <c r="AH22" s="660"/>
      <c r="AI22" s="660"/>
      <c r="AJ22" s="660"/>
      <c r="AK22" s="660"/>
      <c r="AL22" s="624">
        <v>55.4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1934941</v>
      </c>
      <c r="S23" s="622"/>
      <c r="T23" s="622"/>
      <c r="U23" s="622"/>
      <c r="V23" s="622"/>
      <c r="W23" s="622"/>
      <c r="X23" s="622"/>
      <c r="Y23" s="623"/>
      <c r="Z23" s="659">
        <v>3.9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497015</v>
      </c>
      <c r="BH23" s="622"/>
      <c r="BI23" s="622"/>
      <c r="BJ23" s="622"/>
      <c r="BK23" s="622"/>
      <c r="BL23" s="622"/>
      <c r="BM23" s="622"/>
      <c r="BN23" s="623"/>
      <c r="BO23" s="659">
        <v>5.7</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22426279</v>
      </c>
      <c r="CS24" s="677"/>
      <c r="CT24" s="677"/>
      <c r="CU24" s="677"/>
      <c r="CV24" s="677"/>
      <c r="CW24" s="677"/>
      <c r="CX24" s="677"/>
      <c r="CY24" s="702"/>
      <c r="CZ24" s="703">
        <v>45.7</v>
      </c>
      <c r="DA24" s="685"/>
      <c r="DB24" s="685"/>
      <c r="DC24" s="705"/>
      <c r="DD24" s="701">
        <v>13882782</v>
      </c>
      <c r="DE24" s="677"/>
      <c r="DF24" s="677"/>
      <c r="DG24" s="677"/>
      <c r="DH24" s="677"/>
      <c r="DI24" s="677"/>
      <c r="DJ24" s="677"/>
      <c r="DK24" s="702"/>
      <c r="DL24" s="701">
        <v>12388386</v>
      </c>
      <c r="DM24" s="677"/>
      <c r="DN24" s="677"/>
      <c r="DO24" s="677"/>
      <c r="DP24" s="677"/>
      <c r="DQ24" s="677"/>
      <c r="DR24" s="677"/>
      <c r="DS24" s="677"/>
      <c r="DT24" s="677"/>
      <c r="DU24" s="677"/>
      <c r="DV24" s="702"/>
      <c r="DW24" s="703">
        <v>49.3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27360930</v>
      </c>
      <c r="S25" s="622"/>
      <c r="T25" s="622"/>
      <c r="U25" s="622"/>
      <c r="V25" s="622"/>
      <c r="W25" s="622"/>
      <c r="X25" s="622"/>
      <c r="Y25" s="623"/>
      <c r="Z25" s="659">
        <v>55.3</v>
      </c>
      <c r="AA25" s="659"/>
      <c r="AB25" s="659"/>
      <c r="AC25" s="659"/>
      <c r="AD25" s="660">
        <v>24928974</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5078428</v>
      </c>
      <c r="CS25" s="634"/>
      <c r="CT25" s="634"/>
      <c r="CU25" s="634"/>
      <c r="CV25" s="634"/>
      <c r="CW25" s="634"/>
      <c r="CX25" s="634"/>
      <c r="CY25" s="635"/>
      <c r="CZ25" s="624">
        <v>10.3</v>
      </c>
      <c r="DA25" s="636"/>
      <c r="DB25" s="636"/>
      <c r="DC25" s="637"/>
      <c r="DD25" s="627">
        <v>4461365</v>
      </c>
      <c r="DE25" s="634"/>
      <c r="DF25" s="634"/>
      <c r="DG25" s="634"/>
      <c r="DH25" s="634"/>
      <c r="DI25" s="634"/>
      <c r="DJ25" s="634"/>
      <c r="DK25" s="635"/>
      <c r="DL25" s="627">
        <v>4426590</v>
      </c>
      <c r="DM25" s="634"/>
      <c r="DN25" s="634"/>
      <c r="DO25" s="634"/>
      <c r="DP25" s="634"/>
      <c r="DQ25" s="634"/>
      <c r="DR25" s="634"/>
      <c r="DS25" s="634"/>
      <c r="DT25" s="634"/>
      <c r="DU25" s="634"/>
      <c r="DV25" s="635"/>
      <c r="DW25" s="624">
        <v>17.600000000000001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10797</v>
      </c>
      <c r="S26" s="622"/>
      <c r="T26" s="622"/>
      <c r="U26" s="622"/>
      <c r="V26" s="622"/>
      <c r="W26" s="622"/>
      <c r="X26" s="622"/>
      <c r="Y26" s="623"/>
      <c r="Z26" s="659">
        <v>0</v>
      </c>
      <c r="AA26" s="659"/>
      <c r="AB26" s="659"/>
      <c r="AC26" s="659"/>
      <c r="AD26" s="660">
        <v>10797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2882839</v>
      </c>
      <c r="CS26" s="622"/>
      <c r="CT26" s="622"/>
      <c r="CU26" s="622"/>
      <c r="CV26" s="622"/>
      <c r="CW26" s="622"/>
      <c r="CX26" s="622"/>
      <c r="CY26" s="623"/>
      <c r="CZ26" s="624">
        <v>5.9</v>
      </c>
      <c r="DA26" s="636"/>
      <c r="DB26" s="636"/>
      <c r="DC26" s="637"/>
      <c r="DD26" s="627">
        <v>2689473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537873</v>
      </c>
      <c r="S27" s="622"/>
      <c r="T27" s="622"/>
      <c r="U27" s="622"/>
      <c r="V27" s="622"/>
      <c r="W27" s="622"/>
      <c r="X27" s="622"/>
      <c r="Y27" s="623"/>
      <c r="Z27" s="659">
        <v>1.1000000000000001</v>
      </c>
      <c r="AA27" s="659"/>
      <c r="AB27" s="659"/>
      <c r="AC27" s="659"/>
      <c r="AD27" s="660">
        <v>293</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8645536</v>
      </c>
      <c r="BH27" s="622"/>
      <c r="BI27" s="622"/>
      <c r="BJ27" s="622"/>
      <c r="BK27" s="622"/>
      <c r="BL27" s="622"/>
      <c r="BM27" s="622"/>
      <c r="BN27" s="623"/>
      <c r="BO27" s="659">
        <v>100</v>
      </c>
      <c r="BP27" s="659"/>
      <c r="BQ27" s="659"/>
      <c r="BR27" s="659"/>
      <c r="BS27" s="660">
        <v>144682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11780668</v>
      </c>
      <c r="CS27" s="634"/>
      <c r="CT27" s="634"/>
      <c r="CU27" s="634"/>
      <c r="CV27" s="634"/>
      <c r="CW27" s="634"/>
      <c r="CX27" s="634"/>
      <c r="CY27" s="635"/>
      <c r="CZ27" s="624">
        <v>24</v>
      </c>
      <c r="DA27" s="636"/>
      <c r="DB27" s="636"/>
      <c r="DC27" s="637"/>
      <c r="DD27" s="627">
        <v>4063389</v>
      </c>
      <c r="DE27" s="634"/>
      <c r="DF27" s="634"/>
      <c r="DG27" s="634"/>
      <c r="DH27" s="634"/>
      <c r="DI27" s="634"/>
      <c r="DJ27" s="634"/>
      <c r="DK27" s="635"/>
      <c r="DL27" s="627">
        <v>2603768</v>
      </c>
      <c r="DM27" s="634"/>
      <c r="DN27" s="634"/>
      <c r="DO27" s="634"/>
      <c r="DP27" s="634"/>
      <c r="DQ27" s="634"/>
      <c r="DR27" s="634"/>
      <c r="DS27" s="634"/>
      <c r="DT27" s="634"/>
      <c r="DU27" s="634"/>
      <c r="DV27" s="635"/>
      <c r="DW27" s="624">
        <v>10.4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534943</v>
      </c>
      <c r="S28" s="622"/>
      <c r="T28" s="622"/>
      <c r="U28" s="622"/>
      <c r="V28" s="622"/>
      <c r="W28" s="622"/>
      <c r="X28" s="622"/>
      <c r="Y28" s="623"/>
      <c r="Z28" s="659">
        <v>1.1000000000000001</v>
      </c>
      <c r="AA28" s="659"/>
      <c r="AB28" s="659"/>
      <c r="AC28" s="659"/>
      <c r="AD28" s="660">
        <v>25037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5567183</v>
      </c>
      <c r="CS28" s="622"/>
      <c r="CT28" s="622"/>
      <c r="CU28" s="622"/>
      <c r="CV28" s="622"/>
      <c r="CW28" s="622"/>
      <c r="CX28" s="622"/>
      <c r="CY28" s="623"/>
      <c r="CZ28" s="624">
        <v>11.3</v>
      </c>
      <c r="DA28" s="636"/>
      <c r="DB28" s="636"/>
      <c r="DC28" s="637"/>
      <c r="DD28" s="627">
        <v>5358028</v>
      </c>
      <c r="DE28" s="622"/>
      <c r="DF28" s="622"/>
      <c r="DG28" s="622"/>
      <c r="DH28" s="622"/>
      <c r="DI28" s="622"/>
      <c r="DJ28" s="622"/>
      <c r="DK28" s="623"/>
      <c r="DL28" s="627">
        <v>5358028</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315963</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5566373</v>
      </c>
      <c r="CS29" s="634"/>
      <c r="CT29" s="634"/>
      <c r="CU29" s="634"/>
      <c r="CV29" s="634"/>
      <c r="CW29" s="634"/>
      <c r="CX29" s="634"/>
      <c r="CY29" s="635"/>
      <c r="CZ29" s="624">
        <v>11.3</v>
      </c>
      <c r="DA29" s="636"/>
      <c r="DB29" s="636"/>
      <c r="DC29" s="637"/>
      <c r="DD29" s="627">
        <v>5357218</v>
      </c>
      <c r="DE29" s="634"/>
      <c r="DF29" s="634"/>
      <c r="DG29" s="634"/>
      <c r="DH29" s="634"/>
      <c r="DI29" s="634"/>
      <c r="DJ29" s="634"/>
      <c r="DK29" s="635"/>
      <c r="DL29" s="627">
        <v>5357218</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9382193</v>
      </c>
      <c r="S30" s="622"/>
      <c r="T30" s="622"/>
      <c r="U30" s="622"/>
      <c r="V30" s="622"/>
      <c r="W30" s="622"/>
      <c r="X30" s="622"/>
      <c r="Y30" s="623"/>
      <c r="Z30" s="659">
        <v>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5338996</v>
      </c>
      <c r="CS30" s="622"/>
      <c r="CT30" s="622"/>
      <c r="CU30" s="622"/>
      <c r="CV30" s="622"/>
      <c r="CW30" s="622"/>
      <c r="CX30" s="622"/>
      <c r="CY30" s="623"/>
      <c r="CZ30" s="624">
        <v>10.9</v>
      </c>
      <c r="DA30" s="636"/>
      <c r="DB30" s="636"/>
      <c r="DC30" s="637"/>
      <c r="DD30" s="627">
        <v>5154022</v>
      </c>
      <c r="DE30" s="622"/>
      <c r="DF30" s="622"/>
      <c r="DG30" s="622"/>
      <c r="DH30" s="622"/>
      <c r="DI30" s="622"/>
      <c r="DJ30" s="622"/>
      <c r="DK30" s="623"/>
      <c r="DL30" s="627">
        <v>5154022</v>
      </c>
      <c r="DM30" s="622"/>
      <c r="DN30" s="622"/>
      <c r="DO30" s="622"/>
      <c r="DP30" s="622"/>
      <c r="DQ30" s="622"/>
      <c r="DR30" s="622"/>
      <c r="DS30" s="622"/>
      <c r="DT30" s="622"/>
      <c r="DU30" s="622"/>
      <c r="DV30" s="623"/>
      <c r="DW30" s="624">
        <v>20.5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479</v>
      </c>
      <c r="S31" s="622"/>
      <c r="T31" s="622"/>
      <c r="U31" s="622"/>
      <c r="V31" s="622"/>
      <c r="W31" s="622"/>
      <c r="X31" s="622"/>
      <c r="Y31" s="623"/>
      <c r="Z31" s="659">
        <v>0</v>
      </c>
      <c r="AA31" s="659"/>
      <c r="AB31" s="659"/>
      <c r="AC31" s="659"/>
      <c r="AD31" s="660">
        <v>479</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97.3</v>
      </c>
      <c r="BN31" s="684"/>
      <c r="BO31" s="684"/>
      <c r="BP31" s="684"/>
      <c r="BQ31" s="686"/>
      <c r="BR31" s="683">
        <v>99.2</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227377</v>
      </c>
      <c r="CS31" s="634"/>
      <c r="CT31" s="634"/>
      <c r="CU31" s="634"/>
      <c r="CV31" s="634"/>
      <c r="CW31" s="634"/>
      <c r="CX31" s="634"/>
      <c r="CY31" s="635"/>
      <c r="CZ31" s="624">
        <v>0.5</v>
      </c>
      <c r="DA31" s="636"/>
      <c r="DB31" s="636"/>
      <c r="DC31" s="637"/>
      <c r="DD31" s="627">
        <v>203196</v>
      </c>
      <c r="DE31" s="634"/>
      <c r="DF31" s="634"/>
      <c r="DG31" s="634"/>
      <c r="DH31" s="634"/>
      <c r="DI31" s="634"/>
      <c r="DJ31" s="634"/>
      <c r="DK31" s="635"/>
      <c r="DL31" s="627">
        <v>203196</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3899775</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97.4</v>
      </c>
      <c r="BN32" s="634"/>
      <c r="BO32" s="634"/>
      <c r="BP32" s="634"/>
      <c r="BQ32" s="657"/>
      <c r="BR32" s="692">
        <v>98.9</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810</v>
      </c>
      <c r="CS32" s="622"/>
      <c r="CT32" s="622"/>
      <c r="CU32" s="622"/>
      <c r="CV32" s="622"/>
      <c r="CW32" s="622"/>
      <c r="CX32" s="622"/>
      <c r="CY32" s="623"/>
      <c r="CZ32" s="624">
        <v>0</v>
      </c>
      <c r="DA32" s="636"/>
      <c r="DB32" s="636"/>
      <c r="DC32" s="637"/>
      <c r="DD32" s="627">
        <v>810</v>
      </c>
      <c r="DE32" s="622"/>
      <c r="DF32" s="622"/>
      <c r="DG32" s="622"/>
      <c r="DH32" s="622"/>
      <c r="DI32" s="622"/>
      <c r="DJ32" s="622"/>
      <c r="DK32" s="623"/>
      <c r="DL32" s="627">
        <v>810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120902</v>
      </c>
      <c r="S33" s="622"/>
      <c r="T33" s="622"/>
      <c r="U33" s="622"/>
      <c r="V33" s="622"/>
      <c r="W33" s="622"/>
      <c r="X33" s="622"/>
      <c r="Y33" s="623"/>
      <c r="Z33" s="659">
        <v>0.2</v>
      </c>
      <c r="AA33" s="659"/>
      <c r="AB33" s="659"/>
      <c r="AC33" s="659"/>
      <c r="AD33" s="660">
        <v>47587</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96.7</v>
      </c>
      <c r="BN33" s="606"/>
      <c r="BO33" s="606"/>
      <c r="BP33" s="606"/>
      <c r="BQ33" s="669"/>
      <c r="BR33" s="682">
        <v>99.3</v>
      </c>
      <c r="BS33" s="606"/>
      <c r="BT33" s="606"/>
      <c r="BU33" s="606"/>
      <c r="BV33" s="606"/>
      <c r="BW33" s="606"/>
      <c r="BX33" s="652">
        <v>96.7</v>
      </c>
      <c r="BY33" s="606"/>
      <c r="BZ33" s="606"/>
      <c r="CA33" s="606"/>
      <c r="CB33" s="669"/>
      <c r="CD33" s="618" t="s">
        <v>307</v>
      </c>
      <c r="CE33" s="619"/>
      <c r="CF33" s="619"/>
      <c r="CG33" s="619"/>
      <c r="CH33" s="619"/>
      <c r="CI33" s="619"/>
      <c r="CJ33" s="619"/>
      <c r="CK33" s="619"/>
      <c r="CL33" s="619"/>
      <c r="CM33" s="619"/>
      <c r="CN33" s="619"/>
      <c r="CO33" s="619"/>
      <c r="CP33" s="619"/>
      <c r="CQ33" s="620"/>
      <c r="CR33" s="621">
        <v>21730023</v>
      </c>
      <c r="CS33" s="634"/>
      <c r="CT33" s="634"/>
      <c r="CU33" s="634"/>
      <c r="CV33" s="634"/>
      <c r="CW33" s="634"/>
      <c r="CX33" s="634"/>
      <c r="CY33" s="635"/>
      <c r="CZ33" s="624">
        <v>44.3</v>
      </c>
      <c r="DA33" s="636"/>
      <c r="DB33" s="636"/>
      <c r="DC33" s="637"/>
      <c r="DD33" s="627">
        <v>15405963</v>
      </c>
      <c r="DE33" s="634"/>
      <c r="DF33" s="634"/>
      <c r="DG33" s="634"/>
      <c r="DH33" s="634"/>
      <c r="DI33" s="634"/>
      <c r="DJ33" s="634"/>
      <c r="DK33" s="635"/>
      <c r="DL33" s="627">
        <v>11987749</v>
      </c>
      <c r="DM33" s="634"/>
      <c r="DN33" s="634"/>
      <c r="DO33" s="634"/>
      <c r="DP33" s="634"/>
      <c r="DQ33" s="634"/>
      <c r="DR33" s="634"/>
      <c r="DS33" s="634"/>
      <c r="DT33" s="634"/>
      <c r="DU33" s="634"/>
      <c r="DV33" s="635"/>
      <c r="DW33" s="624">
        <v>47.7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271473</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7585012</v>
      </c>
      <c r="CS34" s="622"/>
      <c r="CT34" s="622"/>
      <c r="CU34" s="622"/>
      <c r="CV34" s="622"/>
      <c r="CW34" s="622"/>
      <c r="CX34" s="622"/>
      <c r="CY34" s="623"/>
      <c r="CZ34" s="624">
        <v>15.5</v>
      </c>
      <c r="DA34" s="636"/>
      <c r="DB34" s="636"/>
      <c r="DC34" s="637"/>
      <c r="DD34" s="627">
        <v>5552982</v>
      </c>
      <c r="DE34" s="622"/>
      <c r="DF34" s="622"/>
      <c r="DG34" s="622"/>
      <c r="DH34" s="622"/>
      <c r="DI34" s="622"/>
      <c r="DJ34" s="622"/>
      <c r="DK34" s="623"/>
      <c r="DL34" s="627">
        <v>4516804</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1116682</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2022226</v>
      </c>
      <c r="CS35" s="634"/>
      <c r="CT35" s="634"/>
      <c r="CU35" s="634"/>
      <c r="CV35" s="634"/>
      <c r="CW35" s="634"/>
      <c r="CX35" s="634"/>
      <c r="CY35" s="635"/>
      <c r="CZ35" s="624">
        <v>4.0999999999999996</v>
      </c>
      <c r="DA35" s="636"/>
      <c r="DB35" s="636"/>
      <c r="DC35" s="637"/>
      <c r="DD35" s="627">
        <v>1664630</v>
      </c>
      <c r="DE35" s="634"/>
      <c r="DF35" s="634"/>
      <c r="DG35" s="634"/>
      <c r="DH35" s="634"/>
      <c r="DI35" s="634"/>
      <c r="DJ35" s="634"/>
      <c r="DK35" s="635"/>
      <c r="DL35" s="627">
        <v>1416898</v>
      </c>
      <c r="DM35" s="634"/>
      <c r="DN35" s="634"/>
      <c r="DO35" s="634"/>
      <c r="DP35" s="634"/>
      <c r="DQ35" s="634"/>
      <c r="DR35" s="634"/>
      <c r="DS35" s="634"/>
      <c r="DT35" s="634"/>
      <c r="DU35" s="634"/>
      <c r="DV35" s="635"/>
      <c r="DW35" s="624">
        <v>5.6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518684</v>
      </c>
      <c r="S36" s="622"/>
      <c r="T36" s="622"/>
      <c r="U36" s="622"/>
      <c r="V36" s="622"/>
      <c r="W36" s="622"/>
      <c r="X36" s="622"/>
      <c r="Y36" s="623"/>
      <c r="Z36" s="659">
        <v>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5819465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181612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6147924</v>
      </c>
      <c r="CS36" s="622"/>
      <c r="CT36" s="622"/>
      <c r="CU36" s="622"/>
      <c r="CV36" s="622"/>
      <c r="CW36" s="622"/>
      <c r="CX36" s="622"/>
      <c r="CY36" s="623"/>
      <c r="CZ36" s="624">
        <v>12.5</v>
      </c>
      <c r="DA36" s="636"/>
      <c r="DB36" s="636"/>
      <c r="DC36" s="637"/>
      <c r="DD36" s="627">
        <v>4795850</v>
      </c>
      <c r="DE36" s="622"/>
      <c r="DF36" s="622"/>
      <c r="DG36" s="622"/>
      <c r="DH36" s="622"/>
      <c r="DI36" s="622"/>
      <c r="DJ36" s="622"/>
      <c r="DK36" s="623"/>
      <c r="DL36" s="627">
        <v>3200628</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1914312</v>
      </c>
      <c r="S37" s="622"/>
      <c r="T37" s="622"/>
      <c r="U37" s="622"/>
      <c r="V37" s="622"/>
      <c r="W37" s="622"/>
      <c r="X37" s="622"/>
      <c r="Y37" s="623"/>
      <c r="Z37" s="659">
        <v>3.9</v>
      </c>
      <c r="AA37" s="659"/>
      <c r="AB37" s="659"/>
      <c r="AC37" s="659"/>
      <c r="AD37" s="660">
        <v>36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1050000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23151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1287771</v>
      </c>
      <c r="CS37" s="634"/>
      <c r="CT37" s="634"/>
      <c r="CU37" s="634"/>
      <c r="CV37" s="634"/>
      <c r="CW37" s="634"/>
      <c r="CX37" s="634"/>
      <c r="CY37" s="635"/>
      <c r="CZ37" s="624">
        <v>2.6</v>
      </c>
      <c r="DA37" s="636"/>
      <c r="DB37" s="636"/>
      <c r="DC37" s="637"/>
      <c r="DD37" s="627">
        <v>1287771</v>
      </c>
      <c r="DE37" s="634"/>
      <c r="DF37" s="634"/>
      <c r="DG37" s="634"/>
      <c r="DH37" s="634"/>
      <c r="DI37" s="634"/>
      <c r="DJ37" s="634"/>
      <c r="DK37" s="635"/>
      <c r="DL37" s="627">
        <v>1287771</v>
      </c>
      <c r="DM37" s="634"/>
      <c r="DN37" s="634"/>
      <c r="DO37" s="634"/>
      <c r="DP37" s="634"/>
      <c r="DQ37" s="634"/>
      <c r="DR37" s="634"/>
      <c r="DS37" s="634"/>
      <c r="DT37" s="634"/>
      <c r="DU37" s="634"/>
      <c r="DV37" s="635"/>
      <c r="DW37" s="624">
        <v>5.0999999999999996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3502300</v>
      </c>
      <c r="S38" s="622"/>
      <c r="T38" s="622"/>
      <c r="U38" s="622"/>
      <c r="V38" s="622"/>
      <c r="W38" s="622"/>
      <c r="X38" s="622"/>
      <c r="Y38" s="623"/>
      <c r="Z38" s="659">
        <v>7.1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763000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9981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3876465</v>
      </c>
      <c r="CS38" s="622"/>
      <c r="CT38" s="622"/>
      <c r="CU38" s="622"/>
      <c r="CV38" s="622"/>
      <c r="CW38" s="622"/>
      <c r="CX38" s="622"/>
      <c r="CY38" s="623"/>
      <c r="CZ38" s="624">
        <v>7.9</v>
      </c>
      <c r="DA38" s="636"/>
      <c r="DB38" s="636"/>
      <c r="DC38" s="637"/>
      <c r="DD38" s="627">
        <v>3087897</v>
      </c>
      <c r="DE38" s="622"/>
      <c r="DF38" s="622"/>
      <c r="DG38" s="622"/>
      <c r="DH38" s="622"/>
      <c r="DI38" s="622"/>
      <c r="DJ38" s="622"/>
      <c r="DK38" s="623"/>
      <c r="DL38" s="627">
        <v>2853419</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183000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14516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422306</v>
      </c>
      <c r="CS39" s="634"/>
      <c r="CT39" s="634"/>
      <c r="CU39" s="634"/>
      <c r="CV39" s="634"/>
      <c r="CW39" s="634"/>
      <c r="CX39" s="634"/>
      <c r="CY39" s="635"/>
      <c r="CZ39" s="624">
        <v>0.9</v>
      </c>
      <c r="DA39" s="636"/>
      <c r="DB39" s="636"/>
      <c r="DC39" s="637"/>
      <c r="DD39" s="627">
        <v>304604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140400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28800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1676090</v>
      </c>
      <c r="CS40" s="622"/>
      <c r="CT40" s="622"/>
      <c r="CU40" s="622"/>
      <c r="CV40" s="622"/>
      <c r="CW40" s="622"/>
      <c r="CX40" s="622"/>
      <c r="CY40" s="623"/>
      <c r="CZ40" s="624">
        <v>3.4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49487306</v>
      </c>
      <c r="S41" s="646"/>
      <c r="T41" s="646"/>
      <c r="U41" s="646"/>
      <c r="V41" s="646"/>
      <c r="W41" s="646"/>
      <c r="X41" s="646"/>
      <c r="Y41" s="649"/>
      <c r="Z41" s="650">
        <v>100</v>
      </c>
      <c r="AA41" s="650"/>
      <c r="AB41" s="650"/>
      <c r="AC41" s="650"/>
      <c r="AD41" s="651">
        <v>25013203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783340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3011325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4916950</v>
      </c>
      <c r="CS42" s="634"/>
      <c r="CT42" s="634"/>
      <c r="CU42" s="634"/>
      <c r="CV42" s="634"/>
      <c r="CW42" s="634"/>
      <c r="CX42" s="634"/>
      <c r="CY42" s="635"/>
      <c r="CZ42" s="624">
        <v>10</v>
      </c>
      <c r="DA42" s="636"/>
      <c r="DB42" s="636"/>
      <c r="DC42" s="637"/>
      <c r="DD42" s="627">
        <v>429437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55685</v>
      </c>
      <c r="CS43" s="634"/>
      <c r="CT43" s="634"/>
      <c r="CU43" s="634"/>
      <c r="CV43" s="634"/>
      <c r="CW43" s="634"/>
      <c r="CX43" s="634"/>
      <c r="CY43" s="635"/>
      <c r="CZ43" s="624">
        <v>0.1</v>
      </c>
      <c r="DA43" s="636"/>
      <c r="DB43" s="636"/>
      <c r="DC43" s="637"/>
      <c r="DD43" s="627">
        <v>24419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4916950</v>
      </c>
      <c r="CS44" s="622"/>
      <c r="CT44" s="622"/>
      <c r="CU44" s="622"/>
      <c r="CV44" s="622"/>
      <c r="CW44" s="622"/>
      <c r="CX44" s="622"/>
      <c r="CY44" s="623"/>
      <c r="CZ44" s="624">
        <v>10</v>
      </c>
      <c r="DA44" s="625"/>
      <c r="DB44" s="625"/>
      <c r="DC44" s="626"/>
      <c r="DD44" s="627">
        <v>429437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2301792</v>
      </c>
      <c r="CS45" s="634"/>
      <c r="CT45" s="634"/>
      <c r="CU45" s="634"/>
      <c r="CV45" s="634"/>
      <c r="CW45" s="634"/>
      <c r="CX45" s="634"/>
      <c r="CY45" s="635"/>
      <c r="CZ45" s="624">
        <v>4.7</v>
      </c>
      <c r="DA45" s="636"/>
      <c r="DB45" s="636"/>
      <c r="DC45" s="637"/>
      <c r="DD45" s="627">
        <v>132346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2594243</v>
      </c>
      <c r="CS46" s="622"/>
      <c r="CT46" s="622"/>
      <c r="CU46" s="622"/>
      <c r="CV46" s="622"/>
      <c r="CW46" s="622"/>
      <c r="CX46" s="622"/>
      <c r="CY46" s="623"/>
      <c r="CZ46" s="624">
        <v>5.3</v>
      </c>
      <c r="DA46" s="625"/>
      <c r="DB46" s="625"/>
      <c r="DC46" s="626"/>
      <c r="DD46" s="627">
        <v>296066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49073252</v>
      </c>
      <c r="CS49" s="606"/>
      <c r="CT49" s="606"/>
      <c r="CU49" s="606"/>
      <c r="CV49" s="606"/>
      <c r="CW49" s="606"/>
      <c r="CX49" s="606"/>
      <c r="CY49" s="607"/>
      <c r="CZ49" s="608">
        <v>100</v>
      </c>
      <c r="DA49" s="609"/>
      <c r="DB49" s="609"/>
      <c r="DC49" s="610"/>
      <c r="DD49" s="611">
        <v>29718182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Tnx9it8zupu3Zp2hGv3Co+tHlezS0L+Gf/i1OzzjKOmNxMNDyUnH7Gsr/ozkrBemvU0CsuzkmsOecQNiD79IQ==" saltValue="xl7ajAhFjfcguEFIlnf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K42" sqref="AK42:AO4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49363</v>
      </c>
      <c r="R7" s="1103"/>
      <c r="S7" s="1103"/>
      <c r="T7" s="1103"/>
      <c r="U7" s="1103"/>
      <c r="V7" s="1103">
        <v>48950</v>
      </c>
      <c r="W7" s="1103"/>
      <c r="X7" s="1103"/>
      <c r="Y7" s="1103"/>
      <c r="Z7" s="1103"/>
      <c r="AA7" s="1103">
        <v>413</v>
      </c>
      <c r="AB7" s="1103"/>
      <c r="AC7" s="1103"/>
      <c r="AD7" s="1103"/>
      <c r="AE7" s="1104"/>
      <c r="AF7" s="1105">
        <v>413</v>
      </c>
      <c r="AG7" s="1106"/>
      <c r="AH7" s="1106"/>
      <c r="AI7" s="1106"/>
      <c r="AJ7" s="1107"/>
      <c r="AK7" s="1108">
        <v>1117</v>
      </c>
      <c r="AL7" s="1109"/>
      <c r="AM7" s="1109"/>
      <c r="AN7" s="1109"/>
      <c r="AO7" s="1109"/>
      <c r="AP7" s="1109">
        <v>60311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112" t="s">
        <v>559</v>
      </c>
      <c r="BT7" s="1100"/>
      <c r="BU7" s="1100"/>
      <c r="BV7" s="1100"/>
      <c r="BW7" s="1100"/>
      <c r="BX7" s="1100"/>
      <c r="BY7" s="1100"/>
      <c r="BZ7" s="1100"/>
      <c r="CA7" s="1100"/>
      <c r="CB7" s="1100"/>
      <c r="CC7" s="1100"/>
      <c r="CD7" s="1100"/>
      <c r="CE7" s="1100"/>
      <c r="CF7" s="1100"/>
      <c r="CG7" s="1113"/>
      <c r="CH7" s="1096">
        <v>1</v>
      </c>
      <c r="CI7" s="1097"/>
      <c r="CJ7" s="1097"/>
      <c r="CK7" s="1097"/>
      <c r="CL7" s="1098"/>
      <c r="CM7" s="1096">
        <v>11</v>
      </c>
      <c r="CN7" s="1097"/>
      <c r="CO7" s="1097"/>
      <c r="CP7" s="1097"/>
      <c r="CQ7" s="1098"/>
      <c r="CR7" s="1096">
        <v>3</v>
      </c>
      <c r="CS7" s="1097"/>
      <c r="CT7" s="1097"/>
      <c r="CU7" s="1097"/>
      <c r="CV7" s="1098"/>
      <c r="CW7" s="1096" t="s">
        <v>554</v>
      </c>
      <c r="CX7" s="1097"/>
      <c r="CY7" s="1097"/>
      <c r="CZ7" s="1097"/>
      <c r="DA7" s="1098"/>
      <c r="DB7" s="1096" t="s">
        <v>554</v>
      </c>
      <c r="DC7" s="1097"/>
      <c r="DD7" s="1097"/>
      <c r="DE7" s="1097"/>
      <c r="DF7" s="1098"/>
      <c r="DG7" s="1096" t="s">
        <v>554</v>
      </c>
      <c r="DH7" s="1097"/>
      <c r="DI7" s="1097"/>
      <c r="DJ7" s="1097"/>
      <c r="DK7" s="1098"/>
      <c r="DL7" s="1096">
        <v>252</v>
      </c>
      <c r="DM7" s="1097"/>
      <c r="DN7" s="1097"/>
      <c r="DO7" s="1097"/>
      <c r="DP7" s="1098"/>
      <c r="DQ7" s="1096">
        <v>227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608</v>
      </c>
      <c r="R8" s="1039"/>
      <c r="S8" s="1039"/>
      <c r="T8" s="1039"/>
      <c r="U8" s="1039"/>
      <c r="V8" s="1039">
        <v>607</v>
      </c>
      <c r="W8" s="1039"/>
      <c r="X8" s="1039"/>
      <c r="Y8" s="1039"/>
      <c r="Z8" s="1039"/>
      <c r="AA8" s="1039">
        <v>1</v>
      </c>
      <c r="AB8" s="1039"/>
      <c r="AC8" s="1039"/>
      <c r="AD8" s="1039"/>
      <c r="AE8" s="1040"/>
      <c r="AF8" s="1035">
        <v>1</v>
      </c>
      <c r="AG8" s="1036"/>
      <c r="AH8" s="1036"/>
      <c r="AI8" s="1036"/>
      <c r="AJ8" s="1037"/>
      <c r="AK8" s="1080">
        <v>485</v>
      </c>
      <c r="AL8" s="1081"/>
      <c r="AM8" s="1081"/>
      <c r="AN8" s="1081"/>
      <c r="AO8" s="1081"/>
      <c r="AP8" s="1081">
        <v>71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1</v>
      </c>
      <c r="CI8" s="990"/>
      <c r="CJ8" s="990"/>
      <c r="CK8" s="990"/>
      <c r="CL8" s="991"/>
      <c r="CM8" s="989">
        <v>48</v>
      </c>
      <c r="CN8" s="990"/>
      <c r="CO8" s="990"/>
      <c r="CP8" s="990"/>
      <c r="CQ8" s="991"/>
      <c r="CR8" s="989">
        <v>1</v>
      </c>
      <c r="CS8" s="990"/>
      <c r="CT8" s="990"/>
      <c r="CU8" s="990"/>
      <c r="CV8" s="991"/>
      <c r="CW8" s="989" t="s">
        <v>554</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2</v>
      </c>
      <c r="CI9" s="990"/>
      <c r="CJ9" s="990"/>
      <c r="CK9" s="990"/>
      <c r="CL9" s="991"/>
      <c r="CM9" s="989">
        <v>51</v>
      </c>
      <c r="CN9" s="990"/>
      <c r="CO9" s="990"/>
      <c r="CP9" s="990"/>
      <c r="CQ9" s="991"/>
      <c r="CR9" s="989">
        <v>10</v>
      </c>
      <c r="CS9" s="990"/>
      <c r="CT9" s="990"/>
      <c r="CU9" s="990"/>
      <c r="CV9" s="991"/>
      <c r="CW9" s="989" t="s">
        <v>554</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4</v>
      </c>
      <c r="CI10" s="990"/>
      <c r="CJ10" s="990"/>
      <c r="CK10" s="990"/>
      <c r="CL10" s="991"/>
      <c r="CM10" s="989">
        <v>84</v>
      </c>
      <c r="CN10" s="990"/>
      <c r="CO10" s="990"/>
      <c r="CP10" s="990"/>
      <c r="CQ10" s="991"/>
      <c r="CR10" s="989">
        <v>4</v>
      </c>
      <c r="CS10" s="990"/>
      <c r="CT10" s="990"/>
      <c r="CU10" s="990"/>
      <c r="CV10" s="991"/>
      <c r="CW10" s="989">
        <v>6</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49971</v>
      </c>
      <c r="R23" s="1061"/>
      <c r="S23" s="1061"/>
      <c r="T23" s="1061"/>
      <c r="U23" s="1061"/>
      <c r="V23" s="1061">
        <v>49557</v>
      </c>
      <c r="W23" s="1061"/>
      <c r="X23" s="1061"/>
      <c r="Y23" s="1061"/>
      <c r="Z23" s="1061"/>
      <c r="AA23" s="1061">
        <v>414</v>
      </c>
      <c r="AB23" s="1061"/>
      <c r="AC23" s="1061"/>
      <c r="AD23" s="1061"/>
      <c r="AE23" s="1068"/>
      <c r="AF23" s="1069">
        <v>413</v>
      </c>
      <c r="AG23" s="1061"/>
      <c r="AH23" s="1061"/>
      <c r="AI23" s="1061"/>
      <c r="AJ23" s="1070"/>
      <c r="AK23" s="1071"/>
      <c r="AL23" s="1072"/>
      <c r="AM23" s="1072"/>
      <c r="AN23" s="1072"/>
      <c r="AO23" s="1072"/>
      <c r="AP23" s="1061">
        <v>60382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8675</v>
      </c>
      <c r="R28" s="1051"/>
      <c r="S28" s="1051"/>
      <c r="T28" s="1051"/>
      <c r="U28" s="1051"/>
      <c r="V28" s="1051">
        <v>8493</v>
      </c>
      <c r="W28" s="1051"/>
      <c r="X28" s="1051"/>
      <c r="Y28" s="1051"/>
      <c r="Z28" s="1051"/>
      <c r="AA28" s="1051">
        <v>182</v>
      </c>
      <c r="AB28" s="1051"/>
      <c r="AC28" s="1051"/>
      <c r="AD28" s="1051"/>
      <c r="AE28" s="1052"/>
      <c r="AF28" s="1053">
        <v>182</v>
      </c>
      <c r="AG28" s="1051"/>
      <c r="AH28" s="1051"/>
      <c r="AI28" s="1051"/>
      <c r="AJ28" s="1054"/>
      <c r="AK28" s="1042">
        <v>783</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9121</v>
      </c>
      <c r="R29" s="1039"/>
      <c r="S29" s="1039"/>
      <c r="T29" s="1039"/>
      <c r="U29" s="1039"/>
      <c r="V29" s="1039">
        <v>8648</v>
      </c>
      <c r="W29" s="1039"/>
      <c r="X29" s="1039"/>
      <c r="Y29" s="1039"/>
      <c r="Z29" s="1039"/>
      <c r="AA29" s="1039">
        <v>473</v>
      </c>
      <c r="AB29" s="1039"/>
      <c r="AC29" s="1039"/>
      <c r="AD29" s="1039"/>
      <c r="AE29" s="1040"/>
      <c r="AF29" s="1035">
        <v>473</v>
      </c>
      <c r="AG29" s="1036"/>
      <c r="AH29" s="1036"/>
      <c r="AI29" s="1036"/>
      <c r="AJ29" s="1037"/>
      <c r="AK29" s="980">
        <v>1350</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1514</v>
      </c>
      <c r="R30" s="1039"/>
      <c r="S30" s="1039"/>
      <c r="T30" s="1039"/>
      <c r="U30" s="1039"/>
      <c r="V30" s="1039">
        <v>1513</v>
      </c>
      <c r="W30" s="1039"/>
      <c r="X30" s="1039"/>
      <c r="Y30" s="1039"/>
      <c r="Z30" s="1039"/>
      <c r="AA30" s="1039">
        <v>1</v>
      </c>
      <c r="AB30" s="1039"/>
      <c r="AC30" s="1039"/>
      <c r="AD30" s="1039"/>
      <c r="AE30" s="1040"/>
      <c r="AF30" s="1035">
        <v>1</v>
      </c>
      <c r="AG30" s="1036"/>
      <c r="AH30" s="1036"/>
      <c r="AI30" s="1036"/>
      <c r="AJ30" s="1037"/>
      <c r="AK30" s="980">
        <v>426</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2113</v>
      </c>
      <c r="R31" s="1039"/>
      <c r="S31" s="1039"/>
      <c r="T31" s="1039"/>
      <c r="U31" s="1039"/>
      <c r="V31" s="1039">
        <v>1758</v>
      </c>
      <c r="W31" s="1039"/>
      <c r="X31" s="1039"/>
      <c r="Y31" s="1039"/>
      <c r="Z31" s="1039"/>
      <c r="AA31" s="1039">
        <v>355</v>
      </c>
      <c r="AB31" s="1039"/>
      <c r="AC31" s="1039"/>
      <c r="AD31" s="1039"/>
      <c r="AE31" s="1040"/>
      <c r="AF31" s="1035">
        <v>1133</v>
      </c>
      <c r="AG31" s="1036"/>
      <c r="AH31" s="1036"/>
      <c r="AI31" s="1036"/>
      <c r="AJ31" s="1037"/>
      <c r="AK31" s="980">
        <v>183</v>
      </c>
      <c r="AL31" s="971"/>
      <c r="AM31" s="971"/>
      <c r="AN31" s="971"/>
      <c r="AO31" s="971"/>
      <c r="AP31" s="971">
        <v>7534</v>
      </c>
      <c r="AQ31" s="971"/>
      <c r="AR31" s="971"/>
      <c r="AS31" s="971"/>
      <c r="AT31" s="971"/>
      <c r="AU31" s="971">
        <v>957</v>
      </c>
      <c r="AV31" s="971"/>
      <c r="AW31" s="971"/>
      <c r="AX31" s="971"/>
      <c r="AY31" s="971"/>
      <c r="AZ31" s="1041" t="s">
        <v>554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11704</v>
      </c>
      <c r="R32" s="1039"/>
      <c r="S32" s="1039"/>
      <c r="T32" s="1039"/>
      <c r="U32" s="1039"/>
      <c r="V32" s="1039">
        <v>12839</v>
      </c>
      <c r="W32" s="1039"/>
      <c r="X32" s="1039"/>
      <c r="Y32" s="1039"/>
      <c r="Z32" s="1039"/>
      <c r="AA32" s="1039">
        <v>-1135</v>
      </c>
      <c r="AB32" s="1039"/>
      <c r="AC32" s="1039"/>
      <c r="AD32" s="1039"/>
      <c r="AE32" s="1040"/>
      <c r="AF32" s="1035">
        <v>2524</v>
      </c>
      <c r="AG32" s="1036"/>
      <c r="AH32" s="1036"/>
      <c r="AI32" s="1036"/>
      <c r="AJ32" s="1037"/>
      <c r="AK32" s="980">
        <v>1050</v>
      </c>
      <c r="AL32" s="971"/>
      <c r="AM32" s="971"/>
      <c r="AN32" s="971"/>
      <c r="AO32" s="971"/>
      <c r="AP32" s="971">
        <v>2192</v>
      </c>
      <c r="AQ32" s="971"/>
      <c r="AR32" s="971"/>
      <c r="AS32" s="971"/>
      <c r="AT32" s="971"/>
      <c r="AU32" s="971">
        <v>1190</v>
      </c>
      <c r="AV32" s="971"/>
      <c r="AW32" s="971"/>
      <c r="AX32" s="971"/>
      <c r="AY32" s="971"/>
      <c r="AZ32" s="1041" t="s">
        <v>554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2566</v>
      </c>
      <c r="R33" s="1039"/>
      <c r="S33" s="1039"/>
      <c r="T33" s="1039"/>
      <c r="U33" s="1039"/>
      <c r="V33" s="1039">
        <v>2272</v>
      </c>
      <c r="W33" s="1039"/>
      <c r="X33" s="1039"/>
      <c r="Y33" s="1039"/>
      <c r="Z33" s="1039"/>
      <c r="AA33" s="1039">
        <v>294</v>
      </c>
      <c r="AB33" s="1039"/>
      <c r="AC33" s="1039"/>
      <c r="AD33" s="1039"/>
      <c r="AE33" s="1040"/>
      <c r="AF33" s="1035">
        <v>2228</v>
      </c>
      <c r="AG33" s="1036"/>
      <c r="AH33" s="1036"/>
      <c r="AI33" s="1036"/>
      <c r="AJ33" s="1037"/>
      <c r="AK33" s="980">
        <v>710</v>
      </c>
      <c r="AL33" s="971"/>
      <c r="AM33" s="971"/>
      <c r="AN33" s="971"/>
      <c r="AO33" s="971"/>
      <c r="AP33" s="971">
        <v>6047</v>
      </c>
      <c r="AQ33" s="971"/>
      <c r="AR33" s="971"/>
      <c r="AS33" s="971"/>
      <c r="AT33" s="971"/>
      <c r="AU33" s="971">
        <v>3489</v>
      </c>
      <c r="AV33" s="971"/>
      <c r="AW33" s="971"/>
      <c r="AX33" s="971"/>
      <c r="AY33" s="971"/>
      <c r="AZ33" s="1041" t="s">
        <v>554</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35</v>
      </c>
      <c r="R34" s="1039"/>
      <c r="S34" s="1039"/>
      <c r="T34" s="1039"/>
      <c r="U34" s="1039"/>
      <c r="V34" s="1039">
        <v>34</v>
      </c>
      <c r="W34" s="1039"/>
      <c r="X34" s="1039"/>
      <c r="Y34" s="1039"/>
      <c r="Z34" s="1039"/>
      <c r="AA34" s="1039">
        <v>1</v>
      </c>
      <c r="AB34" s="1039"/>
      <c r="AC34" s="1039"/>
      <c r="AD34" s="1039"/>
      <c r="AE34" s="1040"/>
      <c r="AF34" s="1035">
        <v>1</v>
      </c>
      <c r="AG34" s="1036"/>
      <c r="AH34" s="1036"/>
      <c r="AI34" s="1036"/>
      <c r="AJ34" s="1037"/>
      <c r="AK34" s="980">
        <v>29</v>
      </c>
      <c r="AL34" s="971"/>
      <c r="AM34" s="971"/>
      <c r="AN34" s="971"/>
      <c r="AO34" s="971"/>
      <c r="AP34" s="971" t="s">
        <v>554</v>
      </c>
      <c r="AQ34" s="971"/>
      <c r="AR34" s="971"/>
      <c r="AS34" s="971"/>
      <c r="AT34" s="971"/>
      <c r="AU34" s="971" t="s">
        <v>554</v>
      </c>
      <c r="AV34" s="971"/>
      <c r="AW34" s="971"/>
      <c r="AX34" s="971"/>
      <c r="AY34" s="971"/>
      <c r="AZ34" s="1041" t="s">
        <v>554</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98</v>
      </c>
      <c r="R35" s="1039"/>
      <c r="S35" s="1039"/>
      <c r="T35" s="1039"/>
      <c r="U35" s="1039"/>
      <c r="V35" s="1039">
        <v>87</v>
      </c>
      <c r="W35" s="1039"/>
      <c r="X35" s="1039"/>
      <c r="Y35" s="1039"/>
      <c r="Z35" s="1039"/>
      <c r="AA35" s="1039">
        <v>11</v>
      </c>
      <c r="AB35" s="1039"/>
      <c r="AC35" s="1039"/>
      <c r="AD35" s="1039"/>
      <c r="AE35" s="1040"/>
      <c r="AF35" s="1035">
        <v>11</v>
      </c>
      <c r="AG35" s="1036"/>
      <c r="AH35" s="1036"/>
      <c r="AI35" s="1036"/>
      <c r="AJ35" s="1037"/>
      <c r="AK35" s="980">
        <v>53</v>
      </c>
      <c r="AL35" s="971"/>
      <c r="AM35" s="971"/>
      <c r="AN35" s="971"/>
      <c r="AO35" s="971"/>
      <c r="AP35" s="971">
        <v>365</v>
      </c>
      <c r="AQ35" s="971"/>
      <c r="AR35" s="971"/>
      <c r="AS35" s="971"/>
      <c r="AT35" s="971"/>
      <c r="AU35" s="971">
        <v>294</v>
      </c>
      <c r="AV35" s="971"/>
      <c r="AW35" s="971"/>
      <c r="AX35" s="971"/>
      <c r="AY35" s="971"/>
      <c r="AZ35" s="1041" t="s">
        <v>554</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6</v>
      </c>
      <c r="R36" s="1039"/>
      <c r="S36" s="1039"/>
      <c r="T36" s="1039"/>
      <c r="U36" s="1039"/>
      <c r="V36" s="1039">
        <v>130</v>
      </c>
      <c r="W36" s="1039"/>
      <c r="X36" s="1039"/>
      <c r="Y36" s="1039"/>
      <c r="Z36" s="1039"/>
      <c r="AA36" s="1039">
        <v>-124</v>
      </c>
      <c r="AB36" s="1039"/>
      <c r="AC36" s="1039"/>
      <c r="AD36" s="1039"/>
      <c r="AE36" s="1040"/>
      <c r="AF36" s="1035">
        <v>13</v>
      </c>
      <c r="AG36" s="1036"/>
      <c r="AH36" s="1036"/>
      <c r="AI36" s="1036"/>
      <c r="AJ36" s="1037"/>
      <c r="AK36" s="980">
        <v>5</v>
      </c>
      <c r="AL36" s="971"/>
      <c r="AM36" s="971"/>
      <c r="AN36" s="971"/>
      <c r="AO36" s="971"/>
      <c r="AP36" s="971">
        <v>12</v>
      </c>
      <c r="AQ36" s="971"/>
      <c r="AR36" s="971"/>
      <c r="AS36" s="971"/>
      <c r="AT36" s="971"/>
      <c r="AU36" s="971" t="s">
        <v>554</v>
      </c>
      <c r="AV36" s="971"/>
      <c r="AW36" s="971"/>
      <c r="AX36" s="971"/>
      <c r="AY36" s="971"/>
      <c r="AZ36" s="1041" t="s">
        <v>554</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51</v>
      </c>
      <c r="R37" s="1039"/>
      <c r="S37" s="1039"/>
      <c r="T37" s="1039"/>
      <c r="U37" s="1039"/>
      <c r="V37" s="1039">
        <v>5</v>
      </c>
      <c r="W37" s="1039"/>
      <c r="X37" s="1039"/>
      <c r="Y37" s="1039"/>
      <c r="Z37" s="1039"/>
      <c r="AA37" s="1039">
        <v>46</v>
      </c>
      <c r="AB37" s="1039"/>
      <c r="AC37" s="1039"/>
      <c r="AD37" s="1039"/>
      <c r="AE37" s="1040"/>
      <c r="AF37" s="1035">
        <v>53</v>
      </c>
      <c r="AG37" s="1036"/>
      <c r="AH37" s="1036"/>
      <c r="AI37" s="1036"/>
      <c r="AJ37" s="1037"/>
      <c r="AK37" s="980" t="s">
        <v>554</v>
      </c>
      <c r="AL37" s="971"/>
      <c r="AM37" s="971"/>
      <c r="AN37" s="971"/>
      <c r="AO37" s="971"/>
      <c r="AP37" s="971" t="s">
        <v>554</v>
      </c>
      <c r="AQ37" s="971"/>
      <c r="AR37" s="971"/>
      <c r="AS37" s="971"/>
      <c r="AT37" s="971"/>
      <c r="AU37" s="971" t="s">
        <v>554</v>
      </c>
      <c r="AV37" s="971"/>
      <c r="AW37" s="971"/>
      <c r="AX37" s="971"/>
      <c r="AY37" s="971"/>
      <c r="AZ37" s="1041" t="s">
        <v>554</v>
      </c>
      <c r="BA37" s="1041"/>
      <c r="BB37" s="1041"/>
      <c r="BC37" s="1041"/>
      <c r="BD37" s="1041"/>
      <c r="BE37" s="972" t="s">
        <v>397</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6619</v>
      </c>
      <c r="AG63" s="959"/>
      <c r="AH63" s="959"/>
      <c r="AI63" s="959"/>
      <c r="AJ63" s="1022"/>
      <c r="AK63" s="1023"/>
      <c r="AL63" s="963"/>
      <c r="AM63" s="963"/>
      <c r="AN63" s="963"/>
      <c r="AO63" s="963"/>
      <c r="AP63" s="959">
        <v>16150</v>
      </c>
      <c r="AQ63" s="959"/>
      <c r="AR63" s="959"/>
      <c r="AS63" s="959"/>
      <c r="AT63" s="959"/>
      <c r="AU63" s="959">
        <v>5930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20</v>
      </c>
      <c r="R68" s="982"/>
      <c r="S68" s="982"/>
      <c r="T68" s="982"/>
      <c r="U68" s="982"/>
      <c r="V68" s="982">
        <v>18</v>
      </c>
      <c r="W68" s="982"/>
      <c r="X68" s="982"/>
      <c r="Y68" s="982"/>
      <c r="Z68" s="982"/>
      <c r="AA68" s="982">
        <v>2</v>
      </c>
      <c r="AB68" s="982"/>
      <c r="AC68" s="982"/>
      <c r="AD68" s="982"/>
      <c r="AE68" s="982"/>
      <c r="AF68" s="982">
        <v>2</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1601</v>
      </c>
      <c r="R69" s="971"/>
      <c r="S69" s="971"/>
      <c r="T69" s="971"/>
      <c r="U69" s="971"/>
      <c r="V69" s="971">
        <v>1568</v>
      </c>
      <c r="W69" s="971"/>
      <c r="X69" s="971"/>
      <c r="Y69" s="971"/>
      <c r="Z69" s="971"/>
      <c r="AA69" s="971">
        <v>33</v>
      </c>
      <c r="AB69" s="971"/>
      <c r="AC69" s="971"/>
      <c r="AD69" s="971"/>
      <c r="AE69" s="971"/>
      <c r="AF69" s="971">
        <v>33</v>
      </c>
      <c r="AG69" s="971"/>
      <c r="AH69" s="971"/>
      <c r="AI69" s="971"/>
      <c r="AJ69" s="971"/>
      <c r="AK69" s="971" t="s">
        <v>554</v>
      </c>
      <c r="AL69" s="971"/>
      <c r="AM69" s="971"/>
      <c r="AN69" s="971"/>
      <c r="AO69" s="971"/>
      <c r="AP69" s="971">
        <v>482</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87</v>
      </c>
      <c r="R70" s="971"/>
      <c r="S70" s="971"/>
      <c r="T70" s="971"/>
      <c r="U70" s="971"/>
      <c r="V70" s="971">
        <v>38</v>
      </c>
      <c r="W70" s="971"/>
      <c r="X70" s="971"/>
      <c r="Y70" s="971"/>
      <c r="Z70" s="971"/>
      <c r="AA70" s="971">
        <v>49</v>
      </c>
      <c r="AB70" s="971"/>
      <c r="AC70" s="971"/>
      <c r="AD70" s="971"/>
      <c r="AE70" s="971"/>
      <c r="AF70" s="971">
        <v>49</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961</v>
      </c>
      <c r="R71" s="971"/>
      <c r="S71" s="971"/>
      <c r="T71" s="971"/>
      <c r="U71" s="971"/>
      <c r="V71" s="971">
        <v>1026</v>
      </c>
      <c r="W71" s="971"/>
      <c r="X71" s="971"/>
      <c r="Y71" s="971"/>
      <c r="Z71" s="971"/>
      <c r="AA71" s="971">
        <v>-65</v>
      </c>
      <c r="AB71" s="971"/>
      <c r="AC71" s="971"/>
      <c r="AD71" s="971"/>
      <c r="AE71" s="971"/>
      <c r="AF71" s="971">
        <v>-65</v>
      </c>
      <c r="AG71" s="971"/>
      <c r="AH71" s="971"/>
      <c r="AI71" s="971"/>
      <c r="AJ71" s="971"/>
      <c r="AK71" s="971" t="s">
        <v>554</v>
      </c>
      <c r="AL71" s="971"/>
      <c r="AM71" s="971"/>
      <c r="AN71" s="971"/>
      <c r="AO71" s="971"/>
      <c r="AP71" s="971">
        <v>7540</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v>
      </c>
      <c r="AG88" s="959"/>
      <c r="AH88" s="959"/>
      <c r="AI88" s="959"/>
      <c r="AJ88" s="959"/>
      <c r="AK88" s="963"/>
      <c r="AL88" s="963"/>
      <c r="AM88" s="963"/>
      <c r="AN88" s="963"/>
      <c r="AO88" s="963"/>
      <c r="AP88" s="959">
        <v>8022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v>
      </c>
      <c r="CS102" s="953"/>
      <c r="CT102" s="953"/>
      <c r="CU102" s="953"/>
      <c r="CV102" s="954"/>
      <c r="CW102" s="952">
        <v>6</v>
      </c>
      <c r="CX102" s="953"/>
      <c r="CY102" s="953"/>
      <c r="CZ102" s="953"/>
      <c r="DA102" s="954"/>
      <c r="DB102" s="952" t="s">
        <v>554</v>
      </c>
      <c r="DC102" s="953"/>
      <c r="DD102" s="953"/>
      <c r="DE102" s="953"/>
      <c r="DF102" s="954"/>
      <c r="DG102" s="952" t="s">
        <v>554</v>
      </c>
      <c r="DH102" s="953"/>
      <c r="DI102" s="953"/>
      <c r="DJ102" s="953"/>
      <c r="DK102" s="954"/>
      <c r="DL102" s="952">
        <v>252</v>
      </c>
      <c r="DM102" s="953"/>
      <c r="DN102" s="953"/>
      <c r="DO102" s="953"/>
      <c r="DP102" s="954"/>
      <c r="DQ102" s="952">
        <v>227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5733808</v>
      </c>
      <c r="AB110" s="889"/>
      <c r="AC110" s="889"/>
      <c r="AD110" s="889"/>
      <c r="AE110" s="890"/>
      <c r="AF110" s="891">
        <v>5748710</v>
      </c>
      <c r="AG110" s="889"/>
      <c r="AH110" s="889"/>
      <c r="AI110" s="889"/>
      <c r="AJ110" s="890"/>
      <c r="AK110" s="891">
        <v>5564792</v>
      </c>
      <c r="AL110" s="889"/>
      <c r="AM110" s="889"/>
      <c r="AN110" s="889"/>
      <c r="AO110" s="890"/>
      <c r="AP110" s="892">
        <v>26.2</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63964020</v>
      </c>
      <c r="BR110" s="842"/>
      <c r="BS110" s="842"/>
      <c r="BT110" s="842"/>
      <c r="BU110" s="842"/>
      <c r="BV110" s="842">
        <v>62218609</v>
      </c>
      <c r="BW110" s="842"/>
      <c r="BX110" s="842"/>
      <c r="BY110" s="842"/>
      <c r="BZ110" s="842"/>
      <c r="CA110" s="842">
        <v>60381913</v>
      </c>
      <c r="CB110" s="842"/>
      <c r="CC110" s="842"/>
      <c r="CD110" s="842"/>
      <c r="CE110" s="842"/>
      <c r="CF110" s="866">
        <v>284.60000000000002</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347777</v>
      </c>
      <c r="BR111" s="817"/>
      <c r="BS111" s="817"/>
      <c r="BT111" s="817"/>
      <c r="BU111" s="817"/>
      <c r="BV111" s="817">
        <v>290550</v>
      </c>
      <c r="BW111" s="817"/>
      <c r="BX111" s="817"/>
      <c r="BY111" s="817"/>
      <c r="BZ111" s="817"/>
      <c r="CA111" s="817">
        <v>269053</v>
      </c>
      <c r="CB111" s="817"/>
      <c r="CC111" s="817"/>
      <c r="CD111" s="817"/>
      <c r="CE111" s="817"/>
      <c r="CF111" s="875">
        <v>1.3</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6037385</v>
      </c>
      <c r="BR112" s="817"/>
      <c r="BS112" s="817"/>
      <c r="BT112" s="817"/>
      <c r="BU112" s="817"/>
      <c r="BV112" s="817">
        <v>6034534</v>
      </c>
      <c r="BW112" s="817"/>
      <c r="BX112" s="817"/>
      <c r="BY112" s="817"/>
      <c r="BZ112" s="817"/>
      <c r="CA112" s="817">
        <v>5930679</v>
      </c>
      <c r="CB112" s="817"/>
      <c r="CC112" s="817"/>
      <c r="CD112" s="817"/>
      <c r="CE112" s="817"/>
      <c r="CF112" s="875">
        <v>27.9</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943168</v>
      </c>
      <c r="AB113" s="919"/>
      <c r="AC113" s="919"/>
      <c r="AD113" s="919"/>
      <c r="AE113" s="920"/>
      <c r="AF113" s="921">
        <v>895650</v>
      </c>
      <c r="AG113" s="919"/>
      <c r="AH113" s="919"/>
      <c r="AI113" s="919"/>
      <c r="AJ113" s="920"/>
      <c r="AK113" s="921">
        <v>770634</v>
      </c>
      <c r="AL113" s="919"/>
      <c r="AM113" s="919"/>
      <c r="AN113" s="919"/>
      <c r="AO113" s="920"/>
      <c r="AP113" s="922">
        <v>3.6</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495144</v>
      </c>
      <c r="BR113" s="817"/>
      <c r="BS113" s="817"/>
      <c r="BT113" s="817"/>
      <c r="BU113" s="817"/>
      <c r="BV113" s="817">
        <v>561084</v>
      </c>
      <c r="BW113" s="817"/>
      <c r="BX113" s="817"/>
      <c r="BY113" s="817"/>
      <c r="BZ113" s="817"/>
      <c r="CA113" s="817">
        <v>473948</v>
      </c>
      <c r="CB113" s="817"/>
      <c r="CC113" s="817"/>
      <c r="CD113" s="817"/>
      <c r="CE113" s="817"/>
      <c r="CF113" s="875">
        <v>2.2000000000000002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76878</v>
      </c>
      <c r="AB114" s="780"/>
      <c r="AC114" s="780"/>
      <c r="AD114" s="780"/>
      <c r="AE114" s="781"/>
      <c r="AF114" s="782">
        <v>81358</v>
      </c>
      <c r="AG114" s="780"/>
      <c r="AH114" s="780"/>
      <c r="AI114" s="780"/>
      <c r="AJ114" s="781"/>
      <c r="AK114" s="782">
        <v>86996</v>
      </c>
      <c r="AL114" s="780"/>
      <c r="AM114" s="780"/>
      <c r="AN114" s="780"/>
      <c r="AO114" s="781"/>
      <c r="AP114" s="824">
        <v>0.4</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4497738</v>
      </c>
      <c r="BR114" s="817"/>
      <c r="BS114" s="817"/>
      <c r="BT114" s="817"/>
      <c r="BU114" s="817"/>
      <c r="BV114" s="817">
        <v>4452284</v>
      </c>
      <c r="BW114" s="817"/>
      <c r="BX114" s="817"/>
      <c r="BY114" s="817"/>
      <c r="BZ114" s="817"/>
      <c r="CA114" s="817">
        <v>4595894</v>
      </c>
      <c r="CB114" s="817"/>
      <c r="CC114" s="817"/>
      <c r="CD114" s="817"/>
      <c r="CE114" s="817"/>
      <c r="CF114" s="875">
        <v>21.7</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91645</v>
      </c>
      <c r="AB115" s="919"/>
      <c r="AC115" s="919"/>
      <c r="AD115" s="919"/>
      <c r="AE115" s="920"/>
      <c r="AF115" s="921">
        <v>57227</v>
      </c>
      <c r="AG115" s="919"/>
      <c r="AH115" s="919"/>
      <c r="AI115" s="919"/>
      <c r="AJ115" s="920"/>
      <c r="AK115" s="921">
        <v>21496</v>
      </c>
      <c r="AL115" s="919"/>
      <c r="AM115" s="919"/>
      <c r="AN115" s="919"/>
      <c r="AO115" s="920"/>
      <c r="AP115" s="922">
        <v>0.1</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226813</v>
      </c>
      <c r="BR115" s="817"/>
      <c r="BS115" s="817"/>
      <c r="BT115" s="817"/>
      <c r="BU115" s="817"/>
      <c r="BV115" s="817">
        <v>226813</v>
      </c>
      <c r="BW115" s="817"/>
      <c r="BX115" s="817"/>
      <c r="BY115" s="817"/>
      <c r="BZ115" s="817"/>
      <c r="CA115" s="817">
        <v>226824</v>
      </c>
      <c r="CB115" s="817"/>
      <c r="CC115" s="817"/>
      <c r="CD115" s="817"/>
      <c r="CE115" s="817"/>
      <c r="CF115" s="875">
        <v>1.1000000000000001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598</v>
      </c>
      <c r="AB116" s="780"/>
      <c r="AC116" s="780"/>
      <c r="AD116" s="780"/>
      <c r="AE116" s="781"/>
      <c r="AF116" s="782" t="s">
        <v>122</v>
      </c>
      <c r="AG116" s="780"/>
      <c r="AH116" s="780"/>
      <c r="AI116" s="780"/>
      <c r="AJ116" s="781"/>
      <c r="AK116" s="782">
        <v>1581</v>
      </c>
      <c r="AL116" s="780"/>
      <c r="AM116" s="780"/>
      <c r="AN116" s="780"/>
      <c r="AO116" s="781"/>
      <c r="AP116" s="824">
        <v>0</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309981</v>
      </c>
      <c r="DH116" s="780"/>
      <c r="DI116" s="780"/>
      <c r="DJ116" s="780"/>
      <c r="DK116" s="781"/>
      <c r="DL116" s="782">
        <v>290550</v>
      </c>
      <c r="DM116" s="780"/>
      <c r="DN116" s="780"/>
      <c r="DO116" s="780"/>
      <c r="DP116" s="781"/>
      <c r="DQ116" s="782">
        <v>269053</v>
      </c>
      <c r="DR116" s="780"/>
      <c r="DS116" s="780"/>
      <c r="DT116" s="780"/>
      <c r="DU116" s="781"/>
      <c r="DV116" s="824">
        <v>1.3</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6846097</v>
      </c>
      <c r="AB117" s="903"/>
      <c r="AC117" s="903"/>
      <c r="AD117" s="903"/>
      <c r="AE117" s="904"/>
      <c r="AF117" s="905">
        <v>6782945</v>
      </c>
      <c r="AG117" s="903"/>
      <c r="AH117" s="903"/>
      <c r="AI117" s="903"/>
      <c r="AJ117" s="904"/>
      <c r="AK117" s="905">
        <v>6445499</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75568877</v>
      </c>
      <c r="BR119" s="845"/>
      <c r="BS119" s="845"/>
      <c r="BT119" s="845"/>
      <c r="BU119" s="845"/>
      <c r="BV119" s="845">
        <v>73783874</v>
      </c>
      <c r="BW119" s="845"/>
      <c r="BX119" s="845"/>
      <c r="BY119" s="845"/>
      <c r="BZ119" s="845"/>
      <c r="CA119" s="845">
        <v>71878311</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37796</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12044832</v>
      </c>
      <c r="BR120" s="842"/>
      <c r="BS120" s="842"/>
      <c r="BT120" s="842"/>
      <c r="BU120" s="842"/>
      <c r="BV120" s="842">
        <v>12261615</v>
      </c>
      <c r="BW120" s="842"/>
      <c r="BX120" s="842"/>
      <c r="BY120" s="842"/>
      <c r="BZ120" s="842"/>
      <c r="CA120" s="842">
        <v>11837740</v>
      </c>
      <c r="CB120" s="842"/>
      <c r="CC120" s="842"/>
      <c r="CD120" s="842"/>
      <c r="CE120" s="842"/>
      <c r="CF120" s="866">
        <v>55.8</v>
      </c>
      <c r="CG120" s="867"/>
      <c r="CH120" s="867"/>
      <c r="CI120" s="867"/>
      <c r="CJ120" s="867"/>
      <c r="CK120" s="868" t="s">
        <v>451</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4253050</v>
      </c>
      <c r="DH120" s="842"/>
      <c r="DI120" s="842"/>
      <c r="DJ120" s="842"/>
      <c r="DK120" s="842"/>
      <c r="DL120" s="842">
        <v>3848954</v>
      </c>
      <c r="DM120" s="842"/>
      <c r="DN120" s="842"/>
      <c r="DO120" s="842"/>
      <c r="DP120" s="842"/>
      <c r="DQ120" s="842">
        <v>3489374</v>
      </c>
      <c r="DR120" s="842"/>
      <c r="DS120" s="842"/>
      <c r="DT120" s="842"/>
      <c r="DU120" s="842"/>
      <c r="DV120" s="843">
        <v>16.399999999999999</v>
      </c>
      <c r="DW120" s="843"/>
      <c r="DX120" s="843"/>
      <c r="DY120" s="843"/>
      <c r="DZ120" s="844"/>
    </row>
    <row r="121" spans="1:130" s="230" customFormat="1" ht="26.25" customHeight="1" x14ac:dyDescent="0.15">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5542455</v>
      </c>
      <c r="BR121" s="817"/>
      <c r="BS121" s="817"/>
      <c r="BT121" s="817"/>
      <c r="BU121" s="817"/>
      <c r="BV121" s="817">
        <v>5583356</v>
      </c>
      <c r="BW121" s="817"/>
      <c r="BX121" s="817"/>
      <c r="BY121" s="817"/>
      <c r="BZ121" s="817"/>
      <c r="CA121" s="817">
        <v>5536298</v>
      </c>
      <c r="CB121" s="817"/>
      <c r="CC121" s="817"/>
      <c r="CD121" s="817"/>
      <c r="CE121" s="817"/>
      <c r="CF121" s="875">
        <v>26.1</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1372417</v>
      </c>
      <c r="DH121" s="817"/>
      <c r="DI121" s="817"/>
      <c r="DJ121" s="817"/>
      <c r="DK121" s="817"/>
      <c r="DL121" s="817">
        <v>1217800</v>
      </c>
      <c r="DM121" s="817"/>
      <c r="DN121" s="817"/>
      <c r="DO121" s="817"/>
      <c r="DP121" s="817"/>
      <c r="DQ121" s="817">
        <v>1190377</v>
      </c>
      <c r="DR121" s="817"/>
      <c r="DS121" s="817"/>
      <c r="DT121" s="817"/>
      <c r="DU121" s="817"/>
      <c r="DV121" s="794">
        <v>5.6</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42125798</v>
      </c>
      <c r="BR122" s="845"/>
      <c r="BS122" s="845"/>
      <c r="BT122" s="845"/>
      <c r="BU122" s="845"/>
      <c r="BV122" s="845">
        <v>39877614</v>
      </c>
      <c r="BW122" s="845"/>
      <c r="BX122" s="845"/>
      <c r="BY122" s="845"/>
      <c r="BZ122" s="845"/>
      <c r="CA122" s="845">
        <v>38160106</v>
      </c>
      <c r="CB122" s="845"/>
      <c r="CC122" s="845"/>
      <c r="CD122" s="845"/>
      <c r="CE122" s="845"/>
      <c r="CF122" s="846">
        <v>179.8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189541</v>
      </c>
      <c r="DH122" s="817"/>
      <c r="DI122" s="817"/>
      <c r="DJ122" s="817"/>
      <c r="DK122" s="817"/>
      <c r="DL122" s="817">
        <v>671557</v>
      </c>
      <c r="DM122" s="817"/>
      <c r="DN122" s="817"/>
      <c r="DO122" s="817"/>
      <c r="DP122" s="817"/>
      <c r="DQ122" s="817">
        <v>956864</v>
      </c>
      <c r="DR122" s="817"/>
      <c r="DS122" s="817"/>
      <c r="DT122" s="817"/>
      <c r="DU122" s="817"/>
      <c r="DV122" s="794">
        <v>4.5</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13414</v>
      </c>
      <c r="AB123" s="780"/>
      <c r="AC123" s="780"/>
      <c r="AD123" s="780"/>
      <c r="AE123" s="781"/>
      <c r="AF123" s="782">
        <v>19431</v>
      </c>
      <c r="AG123" s="780"/>
      <c r="AH123" s="780"/>
      <c r="AI123" s="780"/>
      <c r="AJ123" s="781"/>
      <c r="AK123" s="782">
        <v>21496</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59713085</v>
      </c>
      <c r="BR123" s="833"/>
      <c r="BS123" s="833"/>
      <c r="BT123" s="833"/>
      <c r="BU123" s="833"/>
      <c r="BV123" s="833">
        <v>57722585</v>
      </c>
      <c r="BW123" s="833"/>
      <c r="BX123" s="833"/>
      <c r="BY123" s="833"/>
      <c r="BZ123" s="833"/>
      <c r="CA123" s="833">
        <v>55534144</v>
      </c>
      <c r="CB123" s="833"/>
      <c r="CC123" s="833"/>
      <c r="CD123" s="833"/>
      <c r="CE123" s="833"/>
      <c r="CF123" s="748"/>
      <c r="CG123" s="749"/>
      <c r="CH123" s="749"/>
      <c r="CI123" s="749"/>
      <c r="CJ123" s="834"/>
      <c r="CK123" s="869"/>
      <c r="CL123" s="855"/>
      <c r="CM123" s="855"/>
      <c r="CN123" s="855"/>
      <c r="CO123" s="856"/>
      <c r="CP123" s="835" t="s">
        <v>398</v>
      </c>
      <c r="CQ123" s="836"/>
      <c r="CR123" s="836"/>
      <c r="CS123" s="836"/>
      <c r="CT123" s="836"/>
      <c r="CU123" s="836"/>
      <c r="CV123" s="836"/>
      <c r="CW123" s="836"/>
      <c r="CX123" s="836"/>
      <c r="CY123" s="836"/>
      <c r="CZ123" s="836"/>
      <c r="DA123" s="836"/>
      <c r="DB123" s="836"/>
      <c r="DC123" s="836"/>
      <c r="DD123" s="836"/>
      <c r="DE123" s="836"/>
      <c r="DF123" s="837"/>
      <c r="DG123" s="779">
        <v>222377</v>
      </c>
      <c r="DH123" s="780"/>
      <c r="DI123" s="780"/>
      <c r="DJ123" s="780"/>
      <c r="DK123" s="781"/>
      <c r="DL123" s="782">
        <v>296223</v>
      </c>
      <c r="DM123" s="780"/>
      <c r="DN123" s="780"/>
      <c r="DO123" s="780"/>
      <c r="DP123" s="781"/>
      <c r="DQ123" s="782">
        <v>294064</v>
      </c>
      <c r="DR123" s="780"/>
      <c r="DS123" s="780"/>
      <c r="DT123" s="780"/>
      <c r="DU123" s="781"/>
      <c r="DV123" s="824">
        <v>1.4</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75.400000000000006</v>
      </c>
      <c r="BR124" s="831"/>
      <c r="BS124" s="831"/>
      <c r="BT124" s="831"/>
      <c r="BU124" s="831"/>
      <c r="BV124" s="831">
        <v>76.400000000000006</v>
      </c>
      <c r="BW124" s="831"/>
      <c r="BX124" s="831"/>
      <c r="BY124" s="831"/>
      <c r="BZ124" s="831"/>
      <c r="CA124" s="831">
        <v>77</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78231</v>
      </c>
      <c r="AB126" s="780"/>
      <c r="AC126" s="780"/>
      <c r="AD126" s="780"/>
      <c r="AE126" s="781"/>
      <c r="AF126" s="782">
        <v>37796</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677247</v>
      </c>
      <c r="AB128" s="801"/>
      <c r="AC128" s="801"/>
      <c r="AD128" s="801"/>
      <c r="AE128" s="802"/>
      <c r="AF128" s="803">
        <v>699012</v>
      </c>
      <c r="AG128" s="801"/>
      <c r="AH128" s="801"/>
      <c r="AI128" s="801"/>
      <c r="AJ128" s="802"/>
      <c r="AK128" s="803">
        <v>690968</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12.1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226813</v>
      </c>
      <c r="DH128" s="791"/>
      <c r="DI128" s="791"/>
      <c r="DJ128" s="791"/>
      <c r="DK128" s="791"/>
      <c r="DL128" s="791">
        <v>226813</v>
      </c>
      <c r="DM128" s="791"/>
      <c r="DN128" s="791"/>
      <c r="DO128" s="791"/>
      <c r="DP128" s="791"/>
      <c r="DQ128" s="791">
        <v>226824</v>
      </c>
      <c r="DR128" s="791"/>
      <c r="DS128" s="791"/>
      <c r="DT128" s="791"/>
      <c r="DU128" s="791"/>
      <c r="DV128" s="792">
        <v>1.1000000000000001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24991914</v>
      </c>
      <c r="AB129" s="780"/>
      <c r="AC129" s="780"/>
      <c r="AD129" s="780"/>
      <c r="AE129" s="781"/>
      <c r="AF129" s="782">
        <v>24770614</v>
      </c>
      <c r="AG129" s="780"/>
      <c r="AH129" s="780"/>
      <c r="AI129" s="780"/>
      <c r="AJ129" s="781"/>
      <c r="AK129" s="782">
        <v>24799776</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17.100000000000001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3981684</v>
      </c>
      <c r="AB130" s="780"/>
      <c r="AC130" s="780"/>
      <c r="AD130" s="780"/>
      <c r="AE130" s="781"/>
      <c r="AF130" s="782">
        <v>3756806</v>
      </c>
      <c r="AG130" s="780"/>
      <c r="AH130" s="780"/>
      <c r="AI130" s="780"/>
      <c r="AJ130" s="781"/>
      <c r="AK130" s="782">
        <v>3579671</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10.5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21010230</v>
      </c>
      <c r="AB131" s="764"/>
      <c r="AC131" s="764"/>
      <c r="AD131" s="764"/>
      <c r="AE131" s="765"/>
      <c r="AF131" s="766">
        <v>21013808</v>
      </c>
      <c r="AG131" s="764"/>
      <c r="AH131" s="764"/>
      <c r="AI131" s="764"/>
      <c r="AJ131" s="765"/>
      <c r="AK131" s="766">
        <v>21220105</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77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10.410005030000001</v>
      </c>
      <c r="AB132" s="745"/>
      <c r="AC132" s="745"/>
      <c r="AD132" s="745"/>
      <c r="AE132" s="746"/>
      <c r="AF132" s="747">
        <v>11.07427554</v>
      </c>
      <c r="AG132" s="745"/>
      <c r="AH132" s="745"/>
      <c r="AI132" s="745"/>
      <c r="AJ132" s="746"/>
      <c r="AK132" s="747">
        <v>10.2490539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9.4</v>
      </c>
      <c r="AB133" s="724"/>
      <c r="AC133" s="724"/>
      <c r="AD133" s="724"/>
      <c r="AE133" s="725"/>
      <c r="AF133" s="723">
        <v>10.199999999999999</v>
      </c>
      <c r="AG133" s="724"/>
      <c r="AH133" s="724"/>
      <c r="AI133" s="724"/>
      <c r="AJ133" s="725"/>
      <c r="AK133" s="723">
        <v>10.5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6fhkwKpug0IoA5BrlG3zS4a7N2p0AJnt4WFOww2+/P5zsq9XsC31czCRpgZYBEHPWej5+IR8KoPpvCb2c3kpQ==" saltValue="RZIeprVkkd0VLWonr+NS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70" zoomScaleNormal="85" zoomScaleSheetLayoutView="70" workbookViewId="0">
      <selection activeCell="DK73" sqref="DK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NQdMD+ySgQ273XXpN1g3sdj0NbCCBL/ZnzQmcJmWxUiSxGK08nX4ybP1d9EI4rUTzz1gFWUUk3hX3Ts6c2KQ==" saltValue="KuaQ9wTDhfZeiBObXQyo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I39" zoomScale="78" zoomScaleNormal="78"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dA6V8kogVxzF4/1R+QfsoGg+U+ald76Gjmv5wqCXeDX1crRMc9veWoYWzpsGi4pcu1Szr6xI4psLKetYl3ow==" saltValue="602AD7rII+5Uh9k8n+cm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2" zoomScale="42" zoomScaleSheetLayoutView="4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489</v>
      </c>
      <c r="AL9" s="1132"/>
      <c r="AM9" s="1132"/>
      <c r="AN9" s="1133"/>
      <c r="AO9" s="281">
        <v>5078428</v>
      </c>
      <c r="AP9" s="281">
        <v>67244</v>
      </c>
      <c r="AQ9" s="282">
        <v>88459</v>
      </c>
      <c r="AR9" s="283">
        <v>-24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490</v>
      </c>
      <c r="AL10" s="1132"/>
      <c r="AM10" s="1132"/>
      <c r="AN10" s="1133"/>
      <c r="AO10" s="284">
        <v>970253</v>
      </c>
      <c r="AP10" s="284">
        <v>12847</v>
      </c>
      <c r="AQ10" s="285">
        <v>6814</v>
      </c>
      <c r="AR10" s="286">
        <v>88.5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491</v>
      </c>
      <c r="AL11" s="1132"/>
      <c r="AM11" s="1132"/>
      <c r="AN11" s="1133"/>
      <c r="AO11" s="284">
        <v>693784</v>
      </c>
      <c r="AP11" s="284">
        <v>9187</v>
      </c>
      <c r="AQ11" s="285">
        <v>1610</v>
      </c>
      <c r="AR11" s="286">
        <v>470.6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492</v>
      </c>
      <c r="AL12" s="1132"/>
      <c r="AM12" s="1132"/>
      <c r="AN12" s="1133"/>
      <c r="AO12" s="284" t="s">
        <v>493</v>
      </c>
      <c r="AP12" s="284" t="s">
        <v>493</v>
      </c>
      <c r="AQ12" s="285">
        <v>24</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494</v>
      </c>
      <c r="AL13" s="1132"/>
      <c r="AM13" s="1132"/>
      <c r="AN13" s="1133"/>
      <c r="AO13" s="284">
        <v>230213</v>
      </c>
      <c r="AP13" s="284">
        <v>3048</v>
      </c>
      <c r="AQ13" s="285">
        <v>3854</v>
      </c>
      <c r="AR13" s="286">
        <v>-20.9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495</v>
      </c>
      <c r="AL14" s="1132"/>
      <c r="AM14" s="1132"/>
      <c r="AN14" s="1133"/>
      <c r="AO14" s="284">
        <v>55685</v>
      </c>
      <c r="AP14" s="284">
        <v>737</v>
      </c>
      <c r="AQ14" s="285">
        <v>1979</v>
      </c>
      <c r="AR14" s="286">
        <v>-62.8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496</v>
      </c>
      <c r="AL15" s="1135"/>
      <c r="AM15" s="1135"/>
      <c r="AN15" s="1136"/>
      <c r="AO15" s="284">
        <v>-184296</v>
      </c>
      <c r="AP15" s="284">
        <v>-2440</v>
      </c>
      <c r="AQ15" s="285">
        <v>-5062</v>
      </c>
      <c r="AR15" s="286">
        <v>-51.8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6844067</v>
      </c>
      <c r="AP16" s="284">
        <v>90623</v>
      </c>
      <c r="AQ16" s="285">
        <v>97678</v>
      </c>
      <c r="AR16" s="286">
        <v>-7.2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501</v>
      </c>
      <c r="AL21" s="1138"/>
      <c r="AM21" s="1138"/>
      <c r="AN21" s="1139"/>
      <c r="AO21" s="297">
        <v>6.7</v>
      </c>
      <c r="AP21" s="298">
        <v>8.7899999999999991</v>
      </c>
      <c r="AQ21" s="299">
        <v>-2.09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502</v>
      </c>
      <c r="AL22" s="1138"/>
      <c r="AM22" s="1138"/>
      <c r="AN22" s="1139"/>
      <c r="AO22" s="302">
        <v>99.5</v>
      </c>
      <c r="AP22" s="303">
        <v>97.7</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503</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506</v>
      </c>
      <c r="AL32" s="1122"/>
      <c r="AM32" s="1122"/>
      <c r="AN32" s="1123"/>
      <c r="AO32" s="312">
        <v>5564792</v>
      </c>
      <c r="AP32" s="312">
        <v>73684</v>
      </c>
      <c r="AQ32" s="313">
        <v>63215</v>
      </c>
      <c r="AR32" s="314">
        <v>16.600000000000001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507</v>
      </c>
      <c r="AL33" s="1122"/>
      <c r="AM33" s="1122"/>
      <c r="AN33" s="1123"/>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508</v>
      </c>
      <c r="AL34" s="1122"/>
      <c r="AM34" s="1122"/>
      <c r="AN34" s="1123"/>
      <c r="AO34" s="312" t="s">
        <v>493</v>
      </c>
      <c r="AP34" s="312" t="s">
        <v>493</v>
      </c>
      <c r="AQ34" s="313">
        <v>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509</v>
      </c>
      <c r="AL35" s="1122"/>
      <c r="AM35" s="1122"/>
      <c r="AN35" s="1123"/>
      <c r="AO35" s="312">
        <v>770634</v>
      </c>
      <c r="AP35" s="312">
        <v>10204</v>
      </c>
      <c r="AQ35" s="313">
        <v>15084</v>
      </c>
      <c r="AR35" s="314">
        <v>-32.4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510</v>
      </c>
      <c r="AL36" s="1122"/>
      <c r="AM36" s="1122"/>
      <c r="AN36" s="1123"/>
      <c r="AO36" s="312">
        <v>86996</v>
      </c>
      <c r="AP36" s="312">
        <v>1152</v>
      </c>
      <c r="AQ36" s="313">
        <v>1958</v>
      </c>
      <c r="AR36" s="314">
        <v>-41.2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511</v>
      </c>
      <c r="AL37" s="1122"/>
      <c r="AM37" s="1122"/>
      <c r="AN37" s="1123"/>
      <c r="AO37" s="312">
        <v>21496</v>
      </c>
      <c r="AP37" s="312">
        <v>285</v>
      </c>
      <c r="AQ37" s="313">
        <v>529</v>
      </c>
      <c r="AR37" s="314">
        <v>-46.1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512</v>
      </c>
      <c r="AL38" s="1125"/>
      <c r="AM38" s="1125"/>
      <c r="AN38" s="1126"/>
      <c r="AO38" s="315">
        <v>1581</v>
      </c>
      <c r="AP38" s="315">
        <v>21</v>
      </c>
      <c r="AQ38" s="316">
        <v>2</v>
      </c>
      <c r="AR38" s="304">
        <v>950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513</v>
      </c>
      <c r="AL39" s="1125"/>
      <c r="AM39" s="1125"/>
      <c r="AN39" s="1126"/>
      <c r="AO39" s="312">
        <v>-690968</v>
      </c>
      <c r="AP39" s="312">
        <v>-9149</v>
      </c>
      <c r="AQ39" s="313">
        <v>-3177</v>
      </c>
      <c r="AR39" s="314">
        <v>188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514</v>
      </c>
      <c r="AL40" s="1122"/>
      <c r="AM40" s="1122"/>
      <c r="AN40" s="1123"/>
      <c r="AO40" s="312">
        <v>-3579671</v>
      </c>
      <c r="AP40" s="312">
        <v>-47399</v>
      </c>
      <c r="AQ40" s="313">
        <v>-54547</v>
      </c>
      <c r="AR40" s="314">
        <v>-13.1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2174860</v>
      </c>
      <c r="AP41" s="312">
        <v>28798</v>
      </c>
      <c r="AQ41" s="313">
        <v>23067</v>
      </c>
      <c r="AR41" s="314">
        <v>24.8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484</v>
      </c>
      <c r="AN49" s="1116" t="s">
        <v>517</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5402249</v>
      </c>
      <c r="AN51" s="334">
        <v>67184</v>
      </c>
      <c r="AO51" s="335">
        <v>-11.5</v>
      </c>
      <c r="AP51" s="336">
        <v>70166</v>
      </c>
      <c r="AQ51" s="337">
        <v>1.4</v>
      </c>
      <c r="AR51" s="338">
        <v>-12.9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3541898</v>
      </c>
      <c r="AN52" s="342">
        <v>44048</v>
      </c>
      <c r="AO52" s="343">
        <v>4.5999999999999996</v>
      </c>
      <c r="AP52" s="344">
        <v>36115</v>
      </c>
      <c r="AQ52" s="345">
        <v>-6.2</v>
      </c>
      <c r="AR52" s="346">
        <v>10.8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7315473</v>
      </c>
      <c r="AN53" s="334">
        <v>92190</v>
      </c>
      <c r="AO53" s="335">
        <v>37.200000000000003</v>
      </c>
      <c r="AP53" s="336">
        <v>70329</v>
      </c>
      <c r="AQ53" s="337">
        <v>0.2</v>
      </c>
      <c r="AR53" s="338">
        <v>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5134443</v>
      </c>
      <c r="AN54" s="342">
        <v>64705</v>
      </c>
      <c r="AO54" s="343">
        <v>46.9</v>
      </c>
      <c r="AP54" s="344">
        <v>39403</v>
      </c>
      <c r="AQ54" s="345">
        <v>9.1</v>
      </c>
      <c r="AR54" s="346">
        <v>37.799999999999997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9629203</v>
      </c>
      <c r="AN55" s="334">
        <v>123274</v>
      </c>
      <c r="AO55" s="335">
        <v>33.700000000000003</v>
      </c>
      <c r="AP55" s="336">
        <v>71871</v>
      </c>
      <c r="AQ55" s="337">
        <v>2.2000000000000002</v>
      </c>
      <c r="AR55" s="338">
        <v>31.5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7783528</v>
      </c>
      <c r="AN56" s="342">
        <v>99646</v>
      </c>
      <c r="AO56" s="343">
        <v>54</v>
      </c>
      <c r="AP56" s="344">
        <v>38232</v>
      </c>
      <c r="AQ56" s="345">
        <v>-3</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4787016</v>
      </c>
      <c r="AN57" s="334">
        <v>62369</v>
      </c>
      <c r="AO57" s="335">
        <v>-49.4</v>
      </c>
      <c r="AP57" s="336">
        <v>71807</v>
      </c>
      <c r="AQ57" s="337">
        <v>-0.1</v>
      </c>
      <c r="AR57" s="338">
        <v>-49.3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3248027</v>
      </c>
      <c r="AN58" s="342">
        <v>42318</v>
      </c>
      <c r="AO58" s="343">
        <v>-57.5</v>
      </c>
      <c r="AP58" s="344">
        <v>37333</v>
      </c>
      <c r="AQ58" s="345">
        <v>-2.4</v>
      </c>
      <c r="AR58" s="346">
        <v>-55.1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4916950</v>
      </c>
      <c r="AN59" s="334">
        <v>65106</v>
      </c>
      <c r="AO59" s="335">
        <v>4.4000000000000004</v>
      </c>
      <c r="AP59" s="336">
        <v>80821</v>
      </c>
      <c r="AQ59" s="337">
        <v>12.6</v>
      </c>
      <c r="AR59" s="338">
        <v>-8.1999999999999993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2594243</v>
      </c>
      <c r="AN60" s="342">
        <v>34351</v>
      </c>
      <c r="AO60" s="343">
        <v>-18.8</v>
      </c>
      <c r="AP60" s="344">
        <v>49586</v>
      </c>
      <c r="AQ60" s="345">
        <v>32.799999999999997</v>
      </c>
      <c r="AR60" s="346">
        <v>-51.6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6410178</v>
      </c>
      <c r="AN61" s="349">
        <v>82025</v>
      </c>
      <c r="AO61" s="350">
        <v>2.9</v>
      </c>
      <c r="AP61" s="351">
        <v>72999</v>
      </c>
      <c r="AQ61" s="352">
        <v>3.3</v>
      </c>
      <c r="AR61" s="338">
        <v>-0.4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4460428</v>
      </c>
      <c r="AN62" s="342">
        <v>57014</v>
      </c>
      <c r="AO62" s="343">
        <v>5.8</v>
      </c>
      <c r="AP62" s="344">
        <v>40134</v>
      </c>
      <c r="AQ62" s="345">
        <v>6.1</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e6bSQZDm/VFj1Go06KVngjAeFYx6TcoHxGzf6gEVf7ir9Aa1cGfFzdGQK0OI9GD2U2thmggHEBwXP/U+ycmwA==" saltValue="TN8h3IqOAtRx7E1qHGqb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7" zoomScale="60" zoomScaleNormal="60" zoomScaleSheetLayoutView="55" workbookViewId="0">
      <selection activeCell="A105" sqref="A10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RBbT7dLFMN5nBGctrcGqFMhk03hAIUv7hmr8Y1YLY21r6XtrV1yMUVLIOiDATKeQU4f+Z/hr/NxBovN7or3fEw==" saltValue="LqfM61Jj7s1y6JYiwsrF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70" zoomScaleNormal="70" zoomScaleSheetLayoutView="55" workbookViewId="0">
      <selection activeCell="BJ103" sqref="BJ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Eiw3/CRVY8C05pqZudXv0wbl+t+gHHgfE7pGPdJEzWnORoyOB/u7Wasz+3c9Vtnf4M41r2QpsaT0AZOdow320Q==" saltValue="sh7zPOCQV3XJd1mmHXI5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6"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0" t="s">
        <v>3</v>
      </c>
      <c r="D47" s="1140"/>
      <c r="E47" s="1141"/>
      <c r="F47" s="11">
        <v>23.17</v>
      </c>
      <c r="G47" s="12">
        <v>21.56</v>
      </c>
      <c r="H47" s="12">
        <v>18.350000000000001</v>
      </c>
      <c r="I47" s="12">
        <v>18.510000000000002</v>
      </c>
      <c r="J47" s="13">
        <v>19.25</v>
      </c>
    </row>
    <row r="48" spans="2:10" ht="57.75" customHeight="1" x14ac:dyDescent="0.15">
      <c r="B48" s="14"/>
      <c r="C48" s="1142" t="s">
        <v>4</v>
      </c>
      <c r="D48" s="1142"/>
      <c r="E48" s="1143"/>
      <c r="F48" s="15">
        <v>0.52</v>
      </c>
      <c r="G48" s="16">
        <v>0.56999999999999995</v>
      </c>
      <c r="H48" s="16">
        <v>1.59</v>
      </c>
      <c r="I48" s="16">
        <v>1.51</v>
      </c>
      <c r="J48" s="17">
        <v>1.67</v>
      </c>
    </row>
    <row r="49" spans="2:10" ht="57.75" customHeight="1" thickBot="1" x14ac:dyDescent="0.2">
      <c r="B49" s="18"/>
      <c r="C49" s="1144" t="s">
        <v>5</v>
      </c>
      <c r="D49" s="1144"/>
      <c r="E49" s="1145"/>
      <c r="F49" s="19" t="s">
        <v>536</v>
      </c>
      <c r="G49" s="20" t="s">
        <v>537</v>
      </c>
      <c r="H49" s="20" t="s">
        <v>538</v>
      </c>
      <c r="I49" s="20" t="s">
        <v>536</v>
      </c>
      <c r="J49" s="21">
        <v>0.92</v>
      </c>
    </row>
    <row r="50" spans="2:10" x14ac:dyDescent="0.15"/>
  </sheetData>
  <sheetProtection algorithmName="SHA-512" hashValue="j3s4p+MpI+xQdgjAwRvr/XEhi4a9HDCZh/93sPlXBgJqpZhprNSEqcwrQA/jraoO8SXsM9OS/BceE3IR0T1L4g==" saltValue="ceyd3LOhK9pUrEtJAlTn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3" zoomScaleSheetLayoutView="100" workbookViewId="0">
      <selection activeCell="G35" sqref="G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2" t="s">
        <v>539</v>
      </c>
      <c r="D34" s="1152"/>
      <c r="E34" s="1153"/>
      <c r="F34" s="32">
        <v>12.47</v>
      </c>
      <c r="G34" s="33">
        <v>13.54</v>
      </c>
      <c r="H34" s="33">
        <v>14.92</v>
      </c>
      <c r="I34" s="33">
        <v>14.48</v>
      </c>
      <c r="J34" s="34">
        <v>10.17</v>
      </c>
      <c r="K34" s="22"/>
      <c r="L34" s="22"/>
      <c r="M34" s="22"/>
      <c r="N34" s="22"/>
      <c r="O34" s="22"/>
      <c r="P34" s="22"/>
    </row>
    <row r="35" spans="1:16" ht="39" customHeight="1" x14ac:dyDescent="0.15">
      <c r="A35" s="22"/>
      <c r="B35" s="35"/>
      <c r="C35" s="1146" t="s">
        <v>540</v>
      </c>
      <c r="D35" s="1147"/>
      <c r="E35" s="1148"/>
      <c r="F35" s="36">
        <v>5.72</v>
      </c>
      <c r="G35" s="37">
        <v>6.42</v>
      </c>
      <c r="H35" s="37">
        <v>7.39</v>
      </c>
      <c r="I35" s="37">
        <v>8.19</v>
      </c>
      <c r="J35" s="38">
        <v>8.98</v>
      </c>
      <c r="K35" s="22"/>
      <c r="L35" s="22"/>
      <c r="M35" s="22"/>
      <c r="N35" s="22"/>
      <c r="O35" s="22"/>
      <c r="P35" s="22"/>
    </row>
    <row r="36" spans="1:16" ht="39" customHeight="1" x14ac:dyDescent="0.15">
      <c r="A36" s="22"/>
      <c r="B36" s="35"/>
      <c r="C36" s="1146" t="s">
        <v>541</v>
      </c>
      <c r="D36" s="1147"/>
      <c r="E36" s="1148"/>
      <c r="F36" s="36">
        <v>4.17</v>
      </c>
      <c r="G36" s="37">
        <v>3.91</v>
      </c>
      <c r="H36" s="37">
        <v>3.04</v>
      </c>
      <c r="I36" s="37">
        <v>3.75</v>
      </c>
      <c r="J36" s="38">
        <v>4.5599999999999996</v>
      </c>
      <c r="K36" s="22"/>
      <c r="L36" s="22"/>
      <c r="M36" s="22"/>
      <c r="N36" s="22"/>
      <c r="O36" s="22"/>
      <c r="P36" s="22"/>
    </row>
    <row r="37" spans="1:16" ht="39" customHeight="1" x14ac:dyDescent="0.15">
      <c r="A37" s="22"/>
      <c r="B37" s="35"/>
      <c r="C37" s="1146" t="s">
        <v>542</v>
      </c>
      <c r="D37" s="1147"/>
      <c r="E37" s="1148"/>
      <c r="F37" s="36">
        <v>1.43</v>
      </c>
      <c r="G37" s="37">
        <v>1.89</v>
      </c>
      <c r="H37" s="37">
        <v>1.89</v>
      </c>
      <c r="I37" s="37">
        <v>2.02</v>
      </c>
      <c r="J37" s="38">
        <v>1.9</v>
      </c>
      <c r="K37" s="22"/>
      <c r="L37" s="22"/>
      <c r="M37" s="22"/>
      <c r="N37" s="22"/>
      <c r="O37" s="22"/>
      <c r="P37" s="22"/>
    </row>
    <row r="38" spans="1:16" ht="39" customHeight="1" x14ac:dyDescent="0.15">
      <c r="A38" s="22"/>
      <c r="B38" s="35"/>
      <c r="C38" s="1146" t="s">
        <v>543</v>
      </c>
      <c r="D38" s="1147"/>
      <c r="E38" s="1148"/>
      <c r="F38" s="36">
        <v>0.51</v>
      </c>
      <c r="G38" s="37">
        <v>0.56000000000000005</v>
      </c>
      <c r="H38" s="37">
        <v>1.59</v>
      </c>
      <c r="I38" s="37">
        <v>1.5</v>
      </c>
      <c r="J38" s="38">
        <v>1.66</v>
      </c>
      <c r="K38" s="22"/>
      <c r="L38" s="22"/>
      <c r="M38" s="22"/>
      <c r="N38" s="22"/>
      <c r="O38" s="22"/>
      <c r="P38" s="22"/>
    </row>
    <row r="39" spans="1:16" ht="39" customHeight="1" x14ac:dyDescent="0.15">
      <c r="A39" s="22"/>
      <c r="B39" s="35"/>
      <c r="C39" s="1146" t="s">
        <v>544</v>
      </c>
      <c r="D39" s="1147"/>
      <c r="E39" s="1148"/>
      <c r="F39" s="36">
        <v>0.94</v>
      </c>
      <c r="G39" s="37">
        <v>1.53</v>
      </c>
      <c r="H39" s="37">
        <v>1.1499999999999999</v>
      </c>
      <c r="I39" s="37">
        <v>0.64</v>
      </c>
      <c r="J39" s="38">
        <v>0.73</v>
      </c>
      <c r="K39" s="22"/>
      <c r="L39" s="22"/>
      <c r="M39" s="22"/>
      <c r="N39" s="22"/>
      <c r="O39" s="22"/>
      <c r="P39" s="22"/>
    </row>
    <row r="40" spans="1:16" ht="39" customHeight="1" x14ac:dyDescent="0.15">
      <c r="A40" s="22"/>
      <c r="B40" s="35"/>
      <c r="C40" s="1146" t="s">
        <v>545</v>
      </c>
      <c r="D40" s="1147"/>
      <c r="E40" s="1148"/>
      <c r="F40" s="36">
        <v>0</v>
      </c>
      <c r="G40" s="37">
        <v>0.05</v>
      </c>
      <c r="H40" s="37">
        <v>0.14000000000000001</v>
      </c>
      <c r="I40" s="37">
        <v>0.13</v>
      </c>
      <c r="J40" s="38">
        <v>0.21</v>
      </c>
      <c r="K40" s="22"/>
      <c r="L40" s="22"/>
      <c r="M40" s="22"/>
      <c r="N40" s="22"/>
      <c r="O40" s="22"/>
      <c r="P40" s="22"/>
    </row>
    <row r="41" spans="1:16" ht="39" customHeight="1" x14ac:dyDescent="0.15">
      <c r="A41" s="22"/>
      <c r="B41" s="35"/>
      <c r="C41" s="1146" t="s">
        <v>546</v>
      </c>
      <c r="D41" s="1147"/>
      <c r="E41" s="1148"/>
      <c r="F41" s="36">
        <v>0.02</v>
      </c>
      <c r="G41" s="37">
        <v>0.08</v>
      </c>
      <c r="H41" s="37">
        <v>0.08</v>
      </c>
      <c r="I41" s="37">
        <v>0.05</v>
      </c>
      <c r="J41" s="38">
        <v>0.05</v>
      </c>
      <c r="K41" s="22"/>
      <c r="L41" s="22"/>
      <c r="M41" s="22"/>
      <c r="N41" s="22"/>
      <c r="O41" s="22"/>
      <c r="P41" s="22"/>
    </row>
    <row r="42" spans="1:16" ht="39" customHeight="1" x14ac:dyDescent="0.15">
      <c r="A42" s="22"/>
      <c r="B42" s="39"/>
      <c r="C42" s="1146" t="s">
        <v>547</v>
      </c>
      <c r="D42" s="1147"/>
      <c r="E42" s="1148"/>
      <c r="F42" s="36" t="s">
        <v>493</v>
      </c>
      <c r="G42" s="37" t="s">
        <v>493</v>
      </c>
      <c r="H42" s="37" t="s">
        <v>493</v>
      </c>
      <c r="I42" s="37" t="s">
        <v>493</v>
      </c>
      <c r="J42" s="38" t="s">
        <v>493</v>
      </c>
      <c r="K42" s="22"/>
      <c r="L42" s="22"/>
      <c r="M42" s="22"/>
      <c r="N42" s="22"/>
      <c r="O42" s="22"/>
      <c r="P42" s="22"/>
    </row>
    <row r="43" spans="1:16" ht="39" customHeight="1" thickBot="1" x14ac:dyDescent="0.2">
      <c r="A43" s="22"/>
      <c r="B43" s="40"/>
      <c r="C43" s="1149" t="s">
        <v>548</v>
      </c>
      <c r="D43" s="1150"/>
      <c r="E43" s="1151"/>
      <c r="F43" s="41">
        <v>0</v>
      </c>
      <c r="G43" s="42">
        <v>0.01</v>
      </c>
      <c r="H43" s="42">
        <v>0.01</v>
      </c>
      <c r="I43" s="42">
        <v>0.01</v>
      </c>
      <c r="J43" s="43">
        <v>0.05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KtYfEhOnBZ22reZBSkBoPeblbb7gWT8wu/sRFs/jCk3rsGJU/MAz12yZQla4TX1+HJTMTmTjjRKAZ11bdMH/Q==" saltValue="tJkUqfsCiDM8vybL2014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5148</v>
      </c>
      <c r="L45" s="60">
        <v>5369</v>
      </c>
      <c r="M45" s="60">
        <v>5734</v>
      </c>
      <c r="N45" s="60">
        <v>5749</v>
      </c>
      <c r="O45" s="61">
        <v>5565</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493</v>
      </c>
      <c r="L46" s="64" t="s">
        <v>493</v>
      </c>
      <c r="M46" s="64" t="s">
        <v>493</v>
      </c>
      <c r="N46" s="64" t="s">
        <v>493</v>
      </c>
      <c r="O46" s="65" t="s">
        <v>493</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493</v>
      </c>
      <c r="L47" s="64" t="s">
        <v>493</v>
      </c>
      <c r="M47" s="64" t="s">
        <v>493</v>
      </c>
      <c r="N47" s="64" t="s">
        <v>493</v>
      </c>
      <c r="O47" s="65" t="s">
        <v>493</v>
      </c>
      <c r="P47" s="48"/>
      <c r="Q47" s="48"/>
      <c r="R47" s="48"/>
      <c r="S47" s="48"/>
      <c r="T47" s="48"/>
      <c r="U47" s="48"/>
    </row>
    <row r="48" spans="1:21" ht="30.75" customHeight="1" x14ac:dyDescent="0.15">
      <c r="A48" s="48"/>
      <c r="B48" s="1179"/>
      <c r="C48" s="1180"/>
      <c r="D48" s="62"/>
      <c r="E48" s="1156" t="s">
        <v>13</v>
      </c>
      <c r="F48" s="1156"/>
      <c r="G48" s="1156"/>
      <c r="H48" s="1156"/>
      <c r="I48" s="1156"/>
      <c r="J48" s="1157"/>
      <c r="K48" s="63">
        <v>1074</v>
      </c>
      <c r="L48" s="64">
        <v>1019</v>
      </c>
      <c r="M48" s="64">
        <v>943</v>
      </c>
      <c r="N48" s="64">
        <v>896</v>
      </c>
      <c r="O48" s="65">
        <v>771</v>
      </c>
      <c r="P48" s="48"/>
      <c r="Q48" s="48"/>
      <c r="R48" s="48"/>
      <c r="S48" s="48"/>
      <c r="T48" s="48"/>
      <c r="U48" s="48"/>
    </row>
    <row r="49" spans="1:21" ht="30.75" customHeight="1" x14ac:dyDescent="0.15">
      <c r="A49" s="48"/>
      <c r="B49" s="1179"/>
      <c r="C49" s="1180"/>
      <c r="D49" s="62"/>
      <c r="E49" s="1156" t="s">
        <v>14</v>
      </c>
      <c r="F49" s="1156"/>
      <c r="G49" s="1156"/>
      <c r="H49" s="1156"/>
      <c r="I49" s="1156"/>
      <c r="J49" s="1157"/>
      <c r="K49" s="63">
        <v>60</v>
      </c>
      <c r="L49" s="64">
        <v>60</v>
      </c>
      <c r="M49" s="64">
        <v>77</v>
      </c>
      <c r="N49" s="64">
        <v>81</v>
      </c>
      <c r="O49" s="65">
        <v>87</v>
      </c>
      <c r="P49" s="48"/>
      <c r="Q49" s="48"/>
      <c r="R49" s="48"/>
      <c r="S49" s="48"/>
      <c r="T49" s="48"/>
      <c r="U49" s="48"/>
    </row>
    <row r="50" spans="1:21" ht="30.75" customHeight="1" x14ac:dyDescent="0.15">
      <c r="A50" s="48"/>
      <c r="B50" s="1179"/>
      <c r="C50" s="1180"/>
      <c r="D50" s="62"/>
      <c r="E50" s="1156" t="s">
        <v>15</v>
      </c>
      <c r="F50" s="1156"/>
      <c r="G50" s="1156"/>
      <c r="H50" s="1156"/>
      <c r="I50" s="1156"/>
      <c r="J50" s="1157"/>
      <c r="K50" s="63">
        <v>93</v>
      </c>
      <c r="L50" s="64">
        <v>91</v>
      </c>
      <c r="M50" s="64">
        <v>92</v>
      </c>
      <c r="N50" s="64">
        <v>57</v>
      </c>
      <c r="O50" s="65">
        <v>21</v>
      </c>
      <c r="P50" s="48"/>
      <c r="Q50" s="48"/>
      <c r="R50" s="48"/>
      <c r="S50" s="48"/>
      <c r="T50" s="48"/>
      <c r="U50" s="48"/>
    </row>
    <row r="51" spans="1:21" ht="30.75" customHeight="1" x14ac:dyDescent="0.15">
      <c r="A51" s="48"/>
      <c r="B51" s="1181"/>
      <c r="C51" s="1182"/>
      <c r="D51" s="66"/>
      <c r="E51" s="1156" t="s">
        <v>16</v>
      </c>
      <c r="F51" s="1156"/>
      <c r="G51" s="1156"/>
      <c r="H51" s="1156"/>
      <c r="I51" s="1156"/>
      <c r="J51" s="1157"/>
      <c r="K51" s="63">
        <v>0</v>
      </c>
      <c r="L51" s="64">
        <v>0</v>
      </c>
      <c r="M51" s="64">
        <v>1</v>
      </c>
      <c r="N51" s="64" t="s">
        <v>493</v>
      </c>
      <c r="O51" s="65">
        <v>2</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4690</v>
      </c>
      <c r="L52" s="64">
        <v>4644</v>
      </c>
      <c r="M52" s="64">
        <v>4659</v>
      </c>
      <c r="N52" s="64">
        <v>4456</v>
      </c>
      <c r="O52" s="65">
        <v>4270</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1685</v>
      </c>
      <c r="L53" s="69">
        <v>1895</v>
      </c>
      <c r="M53" s="69">
        <v>2188</v>
      </c>
      <c r="N53" s="69">
        <v>2327</v>
      </c>
      <c r="O53" s="70">
        <v>2176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q+30N8uzs6YtB+ftT+927i7cHfdnXN/t9Z+c00BruB4Q+IrDtB5EB8hHA8zNqHT99LdAHMuGCkdz3hDkdDHyw==" saltValue="g9x814nnisLPMV6RRess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8" zoomScale="59" zoomScaleNormal="59"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7" t="s">
        <v>30</v>
      </c>
      <c r="C41" s="1198"/>
      <c r="D41" s="105"/>
      <c r="E41" s="1199" t="s">
        <v>31</v>
      </c>
      <c r="F41" s="1199"/>
      <c r="G41" s="1199"/>
      <c r="H41" s="1200"/>
      <c r="I41" s="355">
        <v>61388</v>
      </c>
      <c r="J41" s="356">
        <v>62736</v>
      </c>
      <c r="K41" s="356">
        <v>63964</v>
      </c>
      <c r="L41" s="356">
        <v>62219</v>
      </c>
      <c r="M41" s="357">
        <v>60382</v>
      </c>
    </row>
    <row r="42" spans="2:13" ht="27.75" customHeight="1" x14ac:dyDescent="0.15">
      <c r="B42" s="1187"/>
      <c r="C42" s="1188"/>
      <c r="D42" s="106"/>
      <c r="E42" s="1191" t="s">
        <v>32</v>
      </c>
      <c r="F42" s="1191"/>
      <c r="G42" s="1191"/>
      <c r="H42" s="1192"/>
      <c r="I42" s="358">
        <v>363</v>
      </c>
      <c r="J42" s="359">
        <v>439</v>
      </c>
      <c r="K42" s="359">
        <v>348</v>
      </c>
      <c r="L42" s="359">
        <v>291</v>
      </c>
      <c r="M42" s="360">
        <v>269</v>
      </c>
    </row>
    <row r="43" spans="2:13" ht="27.75" customHeight="1" x14ac:dyDescent="0.15">
      <c r="B43" s="1187"/>
      <c r="C43" s="1188"/>
      <c r="D43" s="106"/>
      <c r="E43" s="1191" t="s">
        <v>33</v>
      </c>
      <c r="F43" s="1191"/>
      <c r="G43" s="1191"/>
      <c r="H43" s="1192"/>
      <c r="I43" s="358">
        <v>6780</v>
      </c>
      <c r="J43" s="359">
        <v>6121</v>
      </c>
      <c r="K43" s="359">
        <v>6037</v>
      </c>
      <c r="L43" s="359">
        <v>6035</v>
      </c>
      <c r="M43" s="360">
        <v>5931</v>
      </c>
    </row>
    <row r="44" spans="2:13" ht="27.75" customHeight="1" x14ac:dyDescent="0.15">
      <c r="B44" s="1187"/>
      <c r="C44" s="1188"/>
      <c r="D44" s="106"/>
      <c r="E44" s="1191" t="s">
        <v>34</v>
      </c>
      <c r="F44" s="1191"/>
      <c r="G44" s="1191"/>
      <c r="H44" s="1192"/>
      <c r="I44" s="358">
        <v>569</v>
      </c>
      <c r="J44" s="359">
        <v>538</v>
      </c>
      <c r="K44" s="359">
        <v>495</v>
      </c>
      <c r="L44" s="359">
        <v>561</v>
      </c>
      <c r="M44" s="360">
        <v>474</v>
      </c>
    </row>
    <row r="45" spans="2:13" ht="27.75" customHeight="1" x14ac:dyDescent="0.15">
      <c r="B45" s="1187"/>
      <c r="C45" s="1188"/>
      <c r="D45" s="106"/>
      <c r="E45" s="1191" t="s">
        <v>35</v>
      </c>
      <c r="F45" s="1191"/>
      <c r="G45" s="1191"/>
      <c r="H45" s="1192"/>
      <c r="I45" s="358">
        <v>4589</v>
      </c>
      <c r="J45" s="359">
        <v>4515</v>
      </c>
      <c r="K45" s="359">
        <v>4498</v>
      </c>
      <c r="L45" s="359">
        <v>4452</v>
      </c>
      <c r="M45" s="360">
        <v>4596</v>
      </c>
    </row>
    <row r="46" spans="2:13" ht="27.75" customHeight="1" x14ac:dyDescent="0.15">
      <c r="B46" s="1187"/>
      <c r="C46" s="1188"/>
      <c r="D46" s="107"/>
      <c r="E46" s="1191" t="s">
        <v>36</v>
      </c>
      <c r="F46" s="1191"/>
      <c r="G46" s="1191"/>
      <c r="H46" s="1192"/>
      <c r="I46" s="358">
        <v>1152</v>
      </c>
      <c r="J46" s="359">
        <v>1032</v>
      </c>
      <c r="K46" s="359">
        <v>227</v>
      </c>
      <c r="L46" s="359">
        <v>227</v>
      </c>
      <c r="M46" s="360">
        <v>227</v>
      </c>
    </row>
    <row r="47" spans="2:13" ht="27.75" customHeight="1" x14ac:dyDescent="0.15">
      <c r="B47" s="1187"/>
      <c r="C47" s="1188"/>
      <c r="D47" s="108"/>
      <c r="E47" s="1201" t="s">
        <v>37</v>
      </c>
      <c r="F47" s="1202"/>
      <c r="G47" s="1202"/>
      <c r="H47" s="1203"/>
      <c r="I47" s="358" t="s">
        <v>493</v>
      </c>
      <c r="J47" s="359" t="s">
        <v>493</v>
      </c>
      <c r="K47" s="359" t="s">
        <v>493</v>
      </c>
      <c r="L47" s="359" t="s">
        <v>493</v>
      </c>
      <c r="M47" s="360" t="s">
        <v>493</v>
      </c>
    </row>
    <row r="48" spans="2:13" ht="27.75" customHeight="1" x14ac:dyDescent="0.15">
      <c r="B48" s="1187"/>
      <c r="C48" s="1188"/>
      <c r="D48" s="106"/>
      <c r="E48" s="1191" t="s">
        <v>38</v>
      </c>
      <c r="F48" s="1191"/>
      <c r="G48" s="1191"/>
      <c r="H48" s="1192"/>
      <c r="I48" s="358" t="s">
        <v>493</v>
      </c>
      <c r="J48" s="359" t="s">
        <v>493</v>
      </c>
      <c r="K48" s="359" t="s">
        <v>493</v>
      </c>
      <c r="L48" s="359" t="s">
        <v>493</v>
      </c>
      <c r="M48" s="360" t="s">
        <v>493</v>
      </c>
    </row>
    <row r="49" spans="2:13" ht="27.75" customHeight="1" x14ac:dyDescent="0.15">
      <c r="B49" s="1189"/>
      <c r="C49" s="1190"/>
      <c r="D49" s="106"/>
      <c r="E49" s="1191" t="s">
        <v>39</v>
      </c>
      <c r="F49" s="1191"/>
      <c r="G49" s="1191"/>
      <c r="H49" s="1192"/>
      <c r="I49" s="358" t="s">
        <v>493</v>
      </c>
      <c r="J49" s="359" t="s">
        <v>493</v>
      </c>
      <c r="K49" s="359" t="s">
        <v>493</v>
      </c>
      <c r="L49" s="359" t="s">
        <v>493</v>
      </c>
      <c r="M49" s="360" t="s">
        <v>493</v>
      </c>
    </row>
    <row r="50" spans="2:13" ht="27.75" customHeight="1" x14ac:dyDescent="0.15">
      <c r="B50" s="1185" t="s">
        <v>40</v>
      </c>
      <c r="C50" s="1186"/>
      <c r="D50" s="109"/>
      <c r="E50" s="1191" t="s">
        <v>41</v>
      </c>
      <c r="F50" s="1191"/>
      <c r="G50" s="1191"/>
      <c r="H50" s="1192"/>
      <c r="I50" s="358">
        <v>14156</v>
      </c>
      <c r="J50" s="359">
        <v>13461</v>
      </c>
      <c r="K50" s="359">
        <v>12045</v>
      </c>
      <c r="L50" s="359">
        <v>12262</v>
      </c>
      <c r="M50" s="360">
        <v>11838</v>
      </c>
    </row>
    <row r="51" spans="2:13" ht="27.75" customHeight="1" x14ac:dyDescent="0.15">
      <c r="B51" s="1187"/>
      <c r="C51" s="1188"/>
      <c r="D51" s="106"/>
      <c r="E51" s="1191" t="s">
        <v>42</v>
      </c>
      <c r="F51" s="1191"/>
      <c r="G51" s="1191"/>
      <c r="H51" s="1192"/>
      <c r="I51" s="358">
        <v>5831</v>
      </c>
      <c r="J51" s="359">
        <v>5724</v>
      </c>
      <c r="K51" s="359">
        <v>5542</v>
      </c>
      <c r="L51" s="359">
        <v>5583</v>
      </c>
      <c r="M51" s="360">
        <v>5536</v>
      </c>
    </row>
    <row r="52" spans="2:13" ht="27.75" customHeight="1" x14ac:dyDescent="0.15">
      <c r="B52" s="1189"/>
      <c r="C52" s="1190"/>
      <c r="D52" s="106"/>
      <c r="E52" s="1191" t="s">
        <v>43</v>
      </c>
      <c r="F52" s="1191"/>
      <c r="G52" s="1191"/>
      <c r="H52" s="1192"/>
      <c r="I52" s="358">
        <v>41906</v>
      </c>
      <c r="J52" s="359">
        <v>41884</v>
      </c>
      <c r="K52" s="359">
        <v>42126</v>
      </c>
      <c r="L52" s="359">
        <v>39878</v>
      </c>
      <c r="M52" s="360">
        <v>38160</v>
      </c>
    </row>
    <row r="53" spans="2:13" ht="27.75" customHeight="1" thickBot="1" x14ac:dyDescent="0.2">
      <c r="B53" s="1193" t="s">
        <v>19</v>
      </c>
      <c r="C53" s="1194"/>
      <c r="D53" s="110"/>
      <c r="E53" s="1195" t="s">
        <v>44</v>
      </c>
      <c r="F53" s="1195"/>
      <c r="G53" s="1195"/>
      <c r="H53" s="1196"/>
      <c r="I53" s="361">
        <v>12950</v>
      </c>
      <c r="J53" s="362">
        <v>14311</v>
      </c>
      <c r="K53" s="362">
        <v>15856</v>
      </c>
      <c r="L53" s="362">
        <v>16061</v>
      </c>
      <c r="M53" s="363">
        <v>16344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RrVdck1F/kzUpdENyzLRVTo3n0p5WjTCGRo6Fem7QTK37l/jpCSaQUe0eRercrtzL8lmGXr+How/Kj9suZwQg==" saltValue="SkgDdOAhI585RThNgfly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6" zoomScale="70" zoomScaleNormal="70" zoomScaleSheetLayoutView="100" workbookViewId="0">
      <selection activeCell="M26" sqref="M2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2" t="s">
        <v>46</v>
      </c>
      <c r="D55" s="1212"/>
      <c r="E55" s="1213"/>
      <c r="F55" s="122">
        <v>4586</v>
      </c>
      <c r="G55" s="122">
        <v>4586</v>
      </c>
      <c r="H55" s="123">
        <v>4773</v>
      </c>
    </row>
    <row r="56" spans="2:8" ht="52.5" customHeight="1" x14ac:dyDescent="0.15">
      <c r="B56" s="124"/>
      <c r="C56" s="1214" t="s">
        <v>47</v>
      </c>
      <c r="D56" s="1214"/>
      <c r="E56" s="1215"/>
      <c r="F56" s="125">
        <v>469</v>
      </c>
      <c r="G56" s="125">
        <v>469</v>
      </c>
      <c r="H56" s="126">
        <v>569</v>
      </c>
    </row>
    <row r="57" spans="2:8" ht="53.25" customHeight="1" x14ac:dyDescent="0.15">
      <c r="B57" s="124"/>
      <c r="C57" s="1216" t="s">
        <v>48</v>
      </c>
      <c r="D57" s="1216"/>
      <c r="E57" s="1217"/>
      <c r="F57" s="127">
        <v>6762</v>
      </c>
      <c r="G57" s="127">
        <v>6671</v>
      </c>
      <c r="H57" s="128">
        <v>5689</v>
      </c>
    </row>
    <row r="58" spans="2:8" ht="45.75" customHeight="1" x14ac:dyDescent="0.15">
      <c r="B58" s="129"/>
      <c r="C58" s="1204" t="s">
        <v>563</v>
      </c>
      <c r="D58" s="1205"/>
      <c r="E58" s="1206"/>
      <c r="F58" s="130">
        <v>1657</v>
      </c>
      <c r="G58" s="130">
        <v>1657</v>
      </c>
      <c r="H58" s="131">
        <v>1440</v>
      </c>
    </row>
    <row r="59" spans="2:8" ht="45.75" customHeight="1" x14ac:dyDescent="0.15">
      <c r="B59" s="129"/>
      <c r="C59" s="1204" t="s">
        <v>564</v>
      </c>
      <c r="D59" s="1205"/>
      <c r="E59" s="1206"/>
      <c r="F59" s="130">
        <v>2021</v>
      </c>
      <c r="G59" s="130">
        <v>1934</v>
      </c>
      <c r="H59" s="131">
        <v>1396</v>
      </c>
    </row>
    <row r="60" spans="2:8" ht="45.75" customHeight="1" x14ac:dyDescent="0.15">
      <c r="B60" s="129"/>
      <c r="C60" s="1204" t="s">
        <v>565</v>
      </c>
      <c r="D60" s="1205"/>
      <c r="E60" s="1206"/>
      <c r="F60" s="130">
        <v>1471</v>
      </c>
      <c r="G60" s="130">
        <v>1314</v>
      </c>
      <c r="H60" s="131">
        <v>1165</v>
      </c>
    </row>
    <row r="61" spans="2:8" ht="45.75" customHeight="1" x14ac:dyDescent="0.15">
      <c r="B61" s="129"/>
      <c r="C61" s="1204" t="s">
        <v>566</v>
      </c>
      <c r="D61" s="1205"/>
      <c r="E61" s="1206"/>
      <c r="F61" s="130">
        <v>540</v>
      </c>
      <c r="G61" s="130">
        <v>518</v>
      </c>
      <c r="H61" s="131">
        <v>484</v>
      </c>
    </row>
    <row r="62" spans="2:8" ht="45.75" customHeight="1" thickBot="1" x14ac:dyDescent="0.2">
      <c r="B62" s="132"/>
      <c r="C62" s="1207" t="s">
        <v>567</v>
      </c>
      <c r="D62" s="1208"/>
      <c r="E62" s="1209"/>
      <c r="F62" s="133">
        <v>174</v>
      </c>
      <c r="G62" s="133">
        <v>363</v>
      </c>
      <c r="H62" s="134">
        <v>363</v>
      </c>
    </row>
    <row r="63" spans="2:8" ht="52.5" customHeight="1" thickBot="1" x14ac:dyDescent="0.2">
      <c r="B63" s="135"/>
      <c r="C63" s="1210" t="s">
        <v>49</v>
      </c>
      <c r="D63" s="1210"/>
      <c r="E63" s="1211"/>
      <c r="F63" s="136">
        <v>11818</v>
      </c>
      <c r="G63" s="136">
        <v>11726</v>
      </c>
      <c r="H63" s="137">
        <v>11032</v>
      </c>
    </row>
    <row r="64" spans="2:8" x14ac:dyDescent="0.15"/>
  </sheetData>
  <sheetProtection algorithmName="SHA-512" hashValue="GavpN2IFwiXtF3eCr5kgB8Gc+W7gmxbCKKezgnlySfrd3v1692Xjf6NscklFvAU0x/Z1NZP/fQ+Zj3GcKd9poQ==" saltValue="wB0aKRhSnYAqn/Qz8cv9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67184</v>
      </c>
      <c r="E3" s="156"/>
      <c r="F3" s="157">
        <v>70166</v>
      </c>
      <c r="G3" s="158"/>
      <c r="H3" s="159"/>
    </row>
    <row r="4" spans="1:8" x14ac:dyDescent="0.15">
      <c r="A4" s="160"/>
      <c r="B4" s="161"/>
      <c r="C4" s="162"/>
      <c r="D4" s="163">
        <v>44048</v>
      </c>
      <c r="E4" s="164"/>
      <c r="F4" s="165">
        <v>36115</v>
      </c>
      <c r="G4" s="166"/>
      <c r="H4" s="167"/>
    </row>
    <row r="5" spans="1:8" x14ac:dyDescent="0.15">
      <c r="A5" s="148" t="s">
        <v>525</v>
      </c>
      <c r="B5" s="153"/>
      <c r="C5" s="154"/>
      <c r="D5" s="155">
        <v>92190</v>
      </c>
      <c r="E5" s="156"/>
      <c r="F5" s="157">
        <v>70329</v>
      </c>
      <c r="G5" s="158"/>
      <c r="H5" s="159"/>
    </row>
    <row r="6" spans="1:8" x14ac:dyDescent="0.15">
      <c r="A6" s="160"/>
      <c r="B6" s="161"/>
      <c r="C6" s="162"/>
      <c r="D6" s="163">
        <v>64705</v>
      </c>
      <c r="E6" s="164"/>
      <c r="F6" s="165">
        <v>39403</v>
      </c>
      <c r="G6" s="166"/>
      <c r="H6" s="167"/>
    </row>
    <row r="7" spans="1:8" x14ac:dyDescent="0.15">
      <c r="A7" s="148" t="s">
        <v>526</v>
      </c>
      <c r="B7" s="153"/>
      <c r="C7" s="154"/>
      <c r="D7" s="155">
        <v>123274</v>
      </c>
      <c r="E7" s="156"/>
      <c r="F7" s="157">
        <v>71871</v>
      </c>
      <c r="G7" s="158"/>
      <c r="H7" s="159"/>
    </row>
    <row r="8" spans="1:8" x14ac:dyDescent="0.15">
      <c r="A8" s="160"/>
      <c r="B8" s="161"/>
      <c r="C8" s="162"/>
      <c r="D8" s="163">
        <v>99646</v>
      </c>
      <c r="E8" s="164"/>
      <c r="F8" s="165">
        <v>38232</v>
      </c>
      <c r="G8" s="166"/>
      <c r="H8" s="167"/>
    </row>
    <row r="9" spans="1:8" x14ac:dyDescent="0.15">
      <c r="A9" s="148" t="s">
        <v>527</v>
      </c>
      <c r="B9" s="153"/>
      <c r="C9" s="154"/>
      <c r="D9" s="155">
        <v>62369</v>
      </c>
      <c r="E9" s="156"/>
      <c r="F9" s="157">
        <v>71807</v>
      </c>
      <c r="G9" s="158"/>
      <c r="H9" s="159"/>
    </row>
    <row r="10" spans="1:8" x14ac:dyDescent="0.15">
      <c r="A10" s="160"/>
      <c r="B10" s="161"/>
      <c r="C10" s="162"/>
      <c r="D10" s="163">
        <v>42318</v>
      </c>
      <c r="E10" s="164"/>
      <c r="F10" s="165">
        <v>37333</v>
      </c>
      <c r="G10" s="166"/>
      <c r="H10" s="167"/>
    </row>
    <row r="11" spans="1:8" x14ac:dyDescent="0.15">
      <c r="A11" s="148" t="s">
        <v>528</v>
      </c>
      <c r="B11" s="153"/>
      <c r="C11" s="154"/>
      <c r="D11" s="155">
        <v>65106</v>
      </c>
      <c r="E11" s="156"/>
      <c r="F11" s="157">
        <v>80821</v>
      </c>
      <c r="G11" s="158"/>
      <c r="H11" s="159"/>
    </row>
    <row r="12" spans="1:8" x14ac:dyDescent="0.15">
      <c r="A12" s="160"/>
      <c r="B12" s="161"/>
      <c r="C12" s="168"/>
      <c r="D12" s="163">
        <v>34351</v>
      </c>
      <c r="E12" s="164"/>
      <c r="F12" s="165">
        <v>49586</v>
      </c>
      <c r="G12" s="166"/>
      <c r="H12" s="167"/>
    </row>
    <row r="13" spans="1:8" x14ac:dyDescent="0.15">
      <c r="A13" s="148"/>
      <c r="B13" s="153"/>
      <c r="C13" s="169"/>
      <c r="D13" s="170">
        <v>82025</v>
      </c>
      <c r="E13" s="171"/>
      <c r="F13" s="172">
        <v>72999</v>
      </c>
      <c r="G13" s="173"/>
      <c r="H13" s="159"/>
    </row>
    <row r="14" spans="1:8" x14ac:dyDescent="0.15">
      <c r="A14" s="160"/>
      <c r="B14" s="161"/>
      <c r="C14" s="162"/>
      <c r="D14" s="163">
        <v>57014</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0.52</v>
      </c>
      <c r="C19" s="174">
        <f>ROUND(VALUE(SUBSTITUTE(実質収支比率等に係る経年分析!G$48,"▲","-")),2)</f>
        <v>0.56999999999999995</v>
      </c>
      <c r="D19" s="174">
        <f>ROUND(VALUE(SUBSTITUTE(実質収支比率等に係る経年分析!H$48,"▲","-")),2)</f>
        <v>1.59</v>
      </c>
      <c r="E19" s="174">
        <f>ROUND(VALUE(SUBSTITUTE(実質収支比率等に係る経年分析!I$48,"▲","-")),2)</f>
        <v>1.51</v>
      </c>
      <c r="F19" s="174">
        <f>ROUND(VALUE(SUBSTITUTE(実質収支比率等に係る経年分析!J$48,"▲","-")),2)</f>
        <v>1.67</v>
      </c>
    </row>
    <row r="20" spans="1:11" x14ac:dyDescent="0.15">
      <c r="A20" s="174" t="s">
        <v>53</v>
      </c>
      <c r="B20" s="174">
        <f>ROUND(VALUE(SUBSTITUTE(実質収支比率等に係る経年分析!F$47,"▲","-")),2)</f>
        <v>23.17</v>
      </c>
      <c r="C20" s="174">
        <f>ROUND(VALUE(SUBSTITUTE(実質収支比率等に係る経年分析!G$47,"▲","-")),2)</f>
        <v>21.56</v>
      </c>
      <c r="D20" s="174">
        <f>ROUND(VALUE(SUBSTITUTE(実質収支比率等に係る経年分析!H$47,"▲","-")),2)</f>
        <v>18.350000000000001</v>
      </c>
      <c r="E20" s="174">
        <f>ROUND(VALUE(SUBSTITUTE(実質収支比率等に係る経年分析!I$47,"▲","-")),2)</f>
        <v>18.510000000000002</v>
      </c>
      <c r="F20" s="174">
        <f>ROUND(VALUE(SUBSTITUTE(実質収支比率等に係る経年分析!J$47,"▲","-")),2)</f>
        <v>19.25</v>
      </c>
    </row>
    <row r="21" spans="1:11" x14ac:dyDescent="0.15">
      <c r="A21" s="174" t="s">
        <v>54</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-1.47</v>
      </c>
      <c r="E21" s="174">
        <f>IF(ISNUMBER(VALUE(SUBSTITUTE(実質収支比率等に係る経年分析!I$49,"▲","-"))),ROUND(VALUE(SUBSTITUTE(実質収支比率等に係る経年分析!I$49,"▲","-")),2),NA())</f>
        <v>-0.05</v>
      </c>
      <c r="F21" s="174">
        <f>IF(ISNUMBER(VALUE(SUBSTITUTE(実質収支比率等に係る経年分析!J$49,"▲","-"))),ROUND(VALUE(SUBSTITUTE(実質収支比率等に係る経年分析!J$49,"▲","-")),2),NA())</f>
        <v>0.92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公共用地等造成費会計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企業用地造成費会計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国民健康保険費会計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1.1499999999999999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0.73</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1.66</v>
      </c>
    </row>
    <row r="33" spans="1:16" x14ac:dyDescent="0.15">
      <c r="A33" s="175" t="str">
        <f>IF(連結実質赤字比率に係る赤字・黒字の構成分析!C$37="",NA(),連結実質赤字比率に係る赤字・黒字の構成分析!C$37)</f>
        <v>介護保険費会計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4.5599999999999996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8.98</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4690</v>
      </c>
      <c r="E42" s="176"/>
      <c r="F42" s="176"/>
      <c r="G42" s="176">
        <f>'実質公債費比率（分子）の構造'!L$52</f>
        <v>4644</v>
      </c>
      <c r="H42" s="176"/>
      <c r="I42" s="176"/>
      <c r="J42" s="176">
        <f>'実質公債費比率（分子）の構造'!M$52</f>
        <v>4659</v>
      </c>
      <c r="K42" s="176"/>
      <c r="L42" s="176"/>
      <c r="M42" s="176">
        <f>'実質公債費比率（分子）の構造'!N$52</f>
        <v>4456</v>
      </c>
      <c r="N42" s="176"/>
      <c r="O42" s="176"/>
      <c r="P42" s="176">
        <f>'実質公債費比率（分子）の構造'!O$52</f>
        <v>4270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t="str">
        <f>'実質公債費比率（分子）の構造'!N$51</f>
        <v>-</v>
      </c>
      <c r="L43" s="176"/>
      <c r="M43" s="176"/>
      <c r="N43" s="176">
        <f>'実質公債費比率（分子）の構造'!O$51</f>
        <v>2</v>
      </c>
      <c r="O43" s="176"/>
      <c r="P43" s="176"/>
    </row>
    <row r="44" spans="1:16" x14ac:dyDescent="0.15">
      <c r="A44" s="176" t="s">
        <v>62</v>
      </c>
      <c r="B44" s="176">
        <f>'実質公債費比率（分子）の構造'!K$50</f>
        <v>93</v>
      </c>
      <c r="C44" s="176"/>
      <c r="D44" s="176"/>
      <c r="E44" s="176">
        <f>'実質公債費比率（分子）の構造'!L$50</f>
        <v>91</v>
      </c>
      <c r="F44" s="176"/>
      <c r="G44" s="176"/>
      <c r="H44" s="176">
        <f>'実質公債費比率（分子）の構造'!M$50</f>
        <v>92</v>
      </c>
      <c r="I44" s="176"/>
      <c r="J44" s="176"/>
      <c r="K44" s="176">
        <f>'実質公債費比率（分子）の構造'!N$50</f>
        <v>57</v>
      </c>
      <c r="L44" s="176"/>
      <c r="M44" s="176"/>
      <c r="N44" s="176">
        <f>'実質公債費比率（分子）の構造'!O$50</f>
        <v>21</v>
      </c>
      <c r="O44" s="176"/>
      <c r="P44" s="176"/>
    </row>
    <row r="45" spans="1:16" x14ac:dyDescent="0.15">
      <c r="A45" s="176" t="s">
        <v>63</v>
      </c>
      <c r="B45" s="176">
        <f>'実質公債費比率（分子）の構造'!K$49</f>
        <v>60</v>
      </c>
      <c r="C45" s="176"/>
      <c r="D45" s="176"/>
      <c r="E45" s="176">
        <f>'実質公債費比率（分子）の構造'!L$49</f>
        <v>60</v>
      </c>
      <c r="F45" s="176"/>
      <c r="G45" s="176"/>
      <c r="H45" s="176">
        <f>'実質公債費比率（分子）の構造'!M$49</f>
        <v>77</v>
      </c>
      <c r="I45" s="176"/>
      <c r="J45" s="176"/>
      <c r="K45" s="176">
        <f>'実質公債費比率（分子）の構造'!N$49</f>
        <v>81</v>
      </c>
      <c r="L45" s="176"/>
      <c r="M45" s="176"/>
      <c r="N45" s="176">
        <f>'実質公債費比率（分子）の構造'!O$49</f>
        <v>87</v>
      </c>
      <c r="O45" s="176"/>
      <c r="P45" s="176"/>
    </row>
    <row r="46" spans="1:16" x14ac:dyDescent="0.15">
      <c r="A46" s="176" t="s">
        <v>64</v>
      </c>
      <c r="B46" s="176">
        <f>'実質公債費比率（分子）の構造'!K$48</f>
        <v>1074</v>
      </c>
      <c r="C46" s="176"/>
      <c r="D46" s="176"/>
      <c r="E46" s="176">
        <f>'実質公債費比率（分子）の構造'!L$48</f>
        <v>1019</v>
      </c>
      <c r="F46" s="176"/>
      <c r="G46" s="176"/>
      <c r="H46" s="176">
        <f>'実質公債費比率（分子）の構造'!M$48</f>
        <v>943</v>
      </c>
      <c r="I46" s="176"/>
      <c r="J46" s="176"/>
      <c r="K46" s="176">
        <f>'実質公債費比率（分子）の構造'!N$48</f>
        <v>896</v>
      </c>
      <c r="L46" s="176"/>
      <c r="M46" s="176"/>
      <c r="N46" s="176">
        <f>'実質公債費比率（分子）の構造'!O$48</f>
        <v>771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5148</v>
      </c>
      <c r="C49" s="176"/>
      <c r="D49" s="176"/>
      <c r="E49" s="176">
        <f>'実質公債費比率（分子）の構造'!L$45</f>
        <v>5369</v>
      </c>
      <c r="F49" s="176"/>
      <c r="G49" s="176"/>
      <c r="H49" s="176">
        <f>'実質公債費比率（分子）の構造'!M$45</f>
        <v>5734</v>
      </c>
      <c r="I49" s="176"/>
      <c r="J49" s="176"/>
      <c r="K49" s="176">
        <f>'実質公債費比率（分子）の構造'!N$45</f>
        <v>5749</v>
      </c>
      <c r="L49" s="176"/>
      <c r="M49" s="176"/>
      <c r="N49" s="176">
        <f>'実質公債費比率（分子）の構造'!O$45</f>
        <v>5565</v>
      </c>
      <c r="O49" s="176"/>
      <c r="P49" s="176"/>
    </row>
    <row r="50" spans="1:16" x14ac:dyDescent="0.15">
      <c r="A50" s="176" t="s">
        <v>67</v>
      </c>
      <c r="B50" s="176" t="e">
        <f>NA()</f>
        <v>#N/A</v>
      </c>
      <c r="C50" s="176">
        <f>IF(ISNUMBER('実質公債費比率（分子）の構造'!K$53),'実質公債費比率（分子）の構造'!K$53,NA())</f>
        <v>1685</v>
      </c>
      <c r="D50" s="176" t="e">
        <f>NA()</f>
        <v>#N/A</v>
      </c>
      <c r="E50" s="176" t="e">
        <f>NA()</f>
        <v>#N/A</v>
      </c>
      <c r="F50" s="176">
        <f>IF(ISNUMBER('実質公債費比率（分子）の構造'!L$53),'実質公債費比率（分子）の構造'!L$53,NA())</f>
        <v>1895</v>
      </c>
      <c r="G50" s="176" t="e">
        <f>NA()</f>
        <v>#N/A</v>
      </c>
      <c r="H50" s="176" t="e">
        <f>NA()</f>
        <v>#N/A</v>
      </c>
      <c r="I50" s="176">
        <f>IF(ISNUMBER('実質公債費比率（分子）の構造'!M$53),'実質公債費比率（分子）の構造'!M$53,NA())</f>
        <v>2188</v>
      </c>
      <c r="J50" s="176" t="e">
        <f>NA()</f>
        <v>#N/A</v>
      </c>
      <c r="K50" s="176" t="e">
        <f>NA()</f>
        <v>#N/A</v>
      </c>
      <c r="L50" s="176">
        <f>IF(ISNUMBER('実質公債費比率（分子）の構造'!N$53),'実質公債費比率（分子）の構造'!N$53,NA())</f>
        <v>2327</v>
      </c>
      <c r="M50" s="176" t="e">
        <f>NA()</f>
        <v>#N/A</v>
      </c>
      <c r="N50" s="176" t="e">
        <f>NA()</f>
        <v>#N/A</v>
      </c>
      <c r="O50" s="176">
        <f>IF(ISNUMBER('実質公債費比率（分子）の構造'!O$53),'実質公債費比率（分子）の構造'!O$53,NA())</f>
        <v>2176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41906</v>
      </c>
      <c r="E56" s="175"/>
      <c r="F56" s="175"/>
      <c r="G56" s="175">
        <f>'将来負担比率（分子）の構造'!J$52</f>
        <v>41884</v>
      </c>
      <c r="H56" s="175"/>
      <c r="I56" s="175"/>
      <c r="J56" s="175">
        <f>'将来負担比率（分子）の構造'!K$52</f>
        <v>42126</v>
      </c>
      <c r="K56" s="175"/>
      <c r="L56" s="175"/>
      <c r="M56" s="175">
        <f>'将来負担比率（分子）の構造'!L$52</f>
        <v>39878</v>
      </c>
      <c r="N56" s="175"/>
      <c r="O56" s="175"/>
      <c r="P56" s="175">
        <f>'将来負担比率（分子）の構造'!M$52</f>
        <v>38160</v>
      </c>
    </row>
    <row r="57" spans="1:16" x14ac:dyDescent="0.15">
      <c r="A57" s="175" t="s">
        <v>42</v>
      </c>
      <c r="B57" s="175"/>
      <c r="C57" s="175"/>
      <c r="D57" s="175">
        <f>'将来負担比率（分子）の構造'!I$51</f>
        <v>5831</v>
      </c>
      <c r="E57" s="175"/>
      <c r="F57" s="175"/>
      <c r="G57" s="175">
        <f>'将来負担比率（分子）の構造'!J$51</f>
        <v>5724</v>
      </c>
      <c r="H57" s="175"/>
      <c r="I57" s="175"/>
      <c r="J57" s="175">
        <f>'将来負担比率（分子）の構造'!K$51</f>
        <v>5542</v>
      </c>
      <c r="K57" s="175"/>
      <c r="L57" s="175"/>
      <c r="M57" s="175">
        <f>'将来負担比率（分子）の構造'!L$51</f>
        <v>5583</v>
      </c>
      <c r="N57" s="175"/>
      <c r="O57" s="175"/>
      <c r="P57" s="175">
        <f>'将来負担比率（分子）の構造'!M$51</f>
        <v>5536</v>
      </c>
    </row>
    <row r="58" spans="1:16" x14ac:dyDescent="0.15">
      <c r="A58" s="175" t="s">
        <v>41</v>
      </c>
      <c r="B58" s="175"/>
      <c r="C58" s="175"/>
      <c r="D58" s="175">
        <f>'将来負担比率（分子）の構造'!I$50</f>
        <v>14156</v>
      </c>
      <c r="E58" s="175"/>
      <c r="F58" s="175"/>
      <c r="G58" s="175">
        <f>'将来負担比率（分子）の構造'!J$50</f>
        <v>13461</v>
      </c>
      <c r="H58" s="175"/>
      <c r="I58" s="175"/>
      <c r="J58" s="175">
        <f>'将来負担比率（分子）の構造'!K$50</f>
        <v>12045</v>
      </c>
      <c r="K58" s="175"/>
      <c r="L58" s="175"/>
      <c r="M58" s="175">
        <f>'将来負担比率（分子）の構造'!L$50</f>
        <v>12262</v>
      </c>
      <c r="N58" s="175"/>
      <c r="O58" s="175"/>
      <c r="P58" s="175">
        <f>'将来負担比率（分子）の構造'!M$50</f>
        <v>11838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1152</v>
      </c>
      <c r="C61" s="175"/>
      <c r="D61" s="175"/>
      <c r="E61" s="175">
        <f>'将来負担比率（分子）の構造'!J$46</f>
        <v>1032</v>
      </c>
      <c r="F61" s="175"/>
      <c r="G61" s="175"/>
      <c r="H61" s="175">
        <f>'将来負担比率（分子）の構造'!K$46</f>
        <v>227</v>
      </c>
      <c r="I61" s="175"/>
      <c r="J61" s="175"/>
      <c r="K61" s="175">
        <f>'将来負担比率（分子）の構造'!L$46</f>
        <v>227</v>
      </c>
      <c r="L61" s="175"/>
      <c r="M61" s="175"/>
      <c r="N61" s="175">
        <f>'将来負担比率（分子）の構造'!M$46</f>
        <v>227</v>
      </c>
      <c r="O61" s="175"/>
      <c r="P61" s="175"/>
    </row>
    <row r="62" spans="1:16" x14ac:dyDescent="0.15">
      <c r="A62" s="175" t="s">
        <v>35</v>
      </c>
      <c r="B62" s="175">
        <f>'将来負担比率（分子）の構造'!I$45</f>
        <v>4589</v>
      </c>
      <c r="C62" s="175"/>
      <c r="D62" s="175"/>
      <c r="E62" s="175">
        <f>'将来負担比率（分子）の構造'!J$45</f>
        <v>4515</v>
      </c>
      <c r="F62" s="175"/>
      <c r="G62" s="175"/>
      <c r="H62" s="175">
        <f>'将来負担比率（分子）の構造'!K$45</f>
        <v>4498</v>
      </c>
      <c r="I62" s="175"/>
      <c r="J62" s="175"/>
      <c r="K62" s="175">
        <f>'将来負担比率（分子）の構造'!L$45</f>
        <v>4452</v>
      </c>
      <c r="L62" s="175"/>
      <c r="M62" s="175"/>
      <c r="N62" s="175">
        <f>'将来負担比率（分子）の構造'!M$45</f>
        <v>4596</v>
      </c>
      <c r="O62" s="175"/>
      <c r="P62" s="175"/>
    </row>
    <row r="63" spans="1:16" x14ac:dyDescent="0.15">
      <c r="A63" s="175" t="s">
        <v>34</v>
      </c>
      <c r="B63" s="175">
        <f>'将来負担比率（分子）の構造'!I$44</f>
        <v>569</v>
      </c>
      <c r="C63" s="175"/>
      <c r="D63" s="175"/>
      <c r="E63" s="175">
        <f>'将来負担比率（分子）の構造'!J$44</f>
        <v>538</v>
      </c>
      <c r="F63" s="175"/>
      <c r="G63" s="175"/>
      <c r="H63" s="175">
        <f>'将来負担比率（分子）の構造'!K$44</f>
        <v>495</v>
      </c>
      <c r="I63" s="175"/>
      <c r="J63" s="175"/>
      <c r="K63" s="175">
        <f>'将来負担比率（分子）の構造'!L$44</f>
        <v>561</v>
      </c>
      <c r="L63" s="175"/>
      <c r="M63" s="175"/>
      <c r="N63" s="175">
        <f>'将来負担比率（分子）の構造'!M$44</f>
        <v>474</v>
      </c>
      <c r="O63" s="175"/>
      <c r="P63" s="175"/>
    </row>
    <row r="64" spans="1:16" x14ac:dyDescent="0.15">
      <c r="A64" s="175" t="s">
        <v>33</v>
      </c>
      <c r="B64" s="175">
        <f>'将来負担比率（分子）の構造'!I$43</f>
        <v>6780</v>
      </c>
      <c r="C64" s="175"/>
      <c r="D64" s="175"/>
      <c r="E64" s="175">
        <f>'将来負担比率（分子）の構造'!J$43</f>
        <v>6121</v>
      </c>
      <c r="F64" s="175"/>
      <c r="G64" s="175"/>
      <c r="H64" s="175">
        <f>'将来負担比率（分子）の構造'!K$43</f>
        <v>6037</v>
      </c>
      <c r="I64" s="175"/>
      <c r="J64" s="175"/>
      <c r="K64" s="175">
        <f>'将来負担比率（分子）の構造'!L$43</f>
        <v>6035</v>
      </c>
      <c r="L64" s="175"/>
      <c r="M64" s="175"/>
      <c r="N64" s="175">
        <f>'将来負担比率（分子）の構造'!M$43</f>
        <v>5931</v>
      </c>
      <c r="O64" s="175"/>
      <c r="P64" s="175"/>
    </row>
    <row r="65" spans="1:16" x14ac:dyDescent="0.15">
      <c r="A65" s="175" t="s">
        <v>32</v>
      </c>
      <c r="B65" s="175">
        <f>'将来負担比率（分子）の構造'!I$42</f>
        <v>363</v>
      </c>
      <c r="C65" s="175"/>
      <c r="D65" s="175"/>
      <c r="E65" s="175">
        <f>'将来負担比率（分子）の構造'!J$42</f>
        <v>439</v>
      </c>
      <c r="F65" s="175"/>
      <c r="G65" s="175"/>
      <c r="H65" s="175">
        <f>'将来負担比率（分子）の構造'!K$42</f>
        <v>348</v>
      </c>
      <c r="I65" s="175"/>
      <c r="J65" s="175"/>
      <c r="K65" s="175">
        <f>'将来負担比率（分子）の構造'!L$42</f>
        <v>291</v>
      </c>
      <c r="L65" s="175"/>
      <c r="M65" s="175"/>
      <c r="N65" s="175">
        <f>'将来負担比率（分子）の構造'!M$42</f>
        <v>269</v>
      </c>
      <c r="O65" s="175"/>
      <c r="P65" s="175"/>
    </row>
    <row r="66" spans="1:16" x14ac:dyDescent="0.15">
      <c r="A66" s="175" t="s">
        <v>31</v>
      </c>
      <c r="B66" s="175">
        <f>'将来負担比率（分子）の構造'!I$41</f>
        <v>61388</v>
      </c>
      <c r="C66" s="175"/>
      <c r="D66" s="175"/>
      <c r="E66" s="175">
        <f>'将来負担比率（分子）の構造'!J$41</f>
        <v>62736</v>
      </c>
      <c r="F66" s="175"/>
      <c r="G66" s="175"/>
      <c r="H66" s="175">
        <f>'将来負担比率（分子）の構造'!K$41</f>
        <v>63964</v>
      </c>
      <c r="I66" s="175"/>
      <c r="J66" s="175"/>
      <c r="K66" s="175">
        <f>'将来負担比率（分子）の構造'!L$41</f>
        <v>62219</v>
      </c>
      <c r="L66" s="175"/>
      <c r="M66" s="175"/>
      <c r="N66" s="175">
        <f>'将来負担比率（分子）の構造'!M$41</f>
        <v>60382</v>
      </c>
      <c r="O66" s="175"/>
      <c r="P66" s="175"/>
    </row>
    <row r="67" spans="1:16" x14ac:dyDescent="0.15">
      <c r="A67" s="175" t="s">
        <v>71</v>
      </c>
      <c r="B67" s="175" t="e">
        <f>NA()</f>
        <v>#N/A</v>
      </c>
      <c r="C67" s="175">
        <f>IF(ISNUMBER('将来負担比率（分子）の構造'!I$53), IF('将来負担比率（分子）の構造'!I$53 &lt; 0, 0, '将来負担比率（分子）の構造'!I$53), NA())</f>
        <v>12950</v>
      </c>
      <c r="D67" s="175" t="e">
        <f>NA()</f>
        <v>#N/A</v>
      </c>
      <c r="E67" s="175" t="e">
        <f>NA()</f>
        <v>#N/A</v>
      </c>
      <c r="F67" s="175">
        <f>IF(ISNUMBER('将来負担比率（分子）の構造'!J$53), IF('将来負担比率（分子）の構造'!J$53 &lt; 0, 0, '将来負担比率（分子）の構造'!J$53), NA())</f>
        <v>14311</v>
      </c>
      <c r="G67" s="175" t="e">
        <f>NA()</f>
        <v>#N/A</v>
      </c>
      <c r="H67" s="175" t="e">
        <f>NA()</f>
        <v>#N/A</v>
      </c>
      <c r="I67" s="175">
        <f>IF(ISNUMBER('将来負担比率（分子）の構造'!K$53), IF('将来負担比率（分子）の構造'!K$53 &lt; 0, 0, '将来負担比率（分子）の構造'!K$53), NA())</f>
        <v>15856</v>
      </c>
      <c r="J67" s="175" t="e">
        <f>NA()</f>
        <v>#N/A</v>
      </c>
      <c r="K67" s="175" t="e">
        <f>NA()</f>
        <v>#N/A</v>
      </c>
      <c r="L67" s="175">
        <f>IF(ISNUMBER('将来負担比率（分子）の構造'!L$53), IF('将来負担比率（分子）の構造'!L$53 &lt; 0, 0, '将来負担比率（分子）の構造'!L$53), NA())</f>
        <v>16061</v>
      </c>
      <c r="M67" s="175" t="e">
        <f>NA()</f>
        <v>#N/A</v>
      </c>
      <c r="N67" s="175" t="e">
        <f>NA()</f>
        <v>#N/A</v>
      </c>
      <c r="O67" s="175">
        <f>IF(ISNUMBER('将来負担比率（分子）の構造'!M$53), IF('将来負担比率（分子）の構造'!M$53 &lt; 0, 0, '将来負担比率（分子）の構造'!M$53), NA())</f>
        <v>16344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4586</v>
      </c>
      <c r="C72" s="179">
        <f>基金残高に係る経年分析!G55</f>
        <v>4586</v>
      </c>
      <c r="D72" s="179">
        <f>基金残高に係る経年分析!H55</f>
        <v>4773</v>
      </c>
    </row>
    <row r="73" spans="1:16" x14ac:dyDescent="0.15">
      <c r="A73" s="178" t="s">
        <v>74</v>
      </c>
      <c r="B73" s="179">
        <f>基金残高に係る経年分析!F56</f>
        <v>469</v>
      </c>
      <c r="C73" s="179">
        <f>基金残高に係る経年分析!G56</f>
        <v>469</v>
      </c>
      <c r="D73" s="179">
        <f>基金残高に係る経年分析!H56</f>
        <v>569</v>
      </c>
    </row>
    <row r="74" spans="1:16" x14ac:dyDescent="0.15">
      <c r="A74" s="178" t="s">
        <v>75</v>
      </c>
      <c r="B74" s="179">
        <f>基金残高に係る経年分析!F57</f>
        <v>6762</v>
      </c>
      <c r="C74" s="179">
        <f>基金残高に係る経年分析!G57</f>
        <v>6671</v>
      </c>
      <c r="D74" s="179">
        <f>基金残高に係る経年分析!H57</f>
        <v>5689</v>
      </c>
    </row>
  </sheetData>
  <sheetProtection algorithmName="SHA-512" hashValue="0MtMc1+oBpqx/LxAkEYWbSxk9pjRMVIiG34I+ozFRyLcob+h9ak8QlLk5Pan0nY2ca49mykntZqwVIkZQyCPnA==" saltValue="uKG9NKIbfAgOzA13g3zJ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2025-03-13T02:58:21Z</cp:lastPrinted>
  <dcterms:created xsi:type="dcterms:W3CDTF">2025-02-18T23:57:54Z</dcterms:created>
  <dcterms:modified xsi:type="dcterms:W3CDTF">2025-03-21T07:43:37Z</dcterms:modified>
  <cp:category/>
</cp:coreProperties>
</file>