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oa20033\Desktop\R2.10.22【依頼：10月22日】平成30年度 財政状況資料集について\"/>
    </mc:Choice>
  </mc:AlternateContent>
  <xr:revisionPtr revIDLastSave="0" documentId="13_ncr:1_{B9180AB6-4D34-469C-A5C9-5FD70D0ABBC7}" xr6:coauthVersionLast="36" xr6:coauthVersionMax="36" xr10:uidLastSave="{00000000-0000-0000-0000-000000000000}"/>
  <bookViews>
    <workbookView xWindow="0" yWindow="0" windowWidth="15360" windowHeight="7635" tabRatio="689" firstSheet="13"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AM37" i="10"/>
  <c r="U37" i="10"/>
  <c r="C37"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c r="AM35" i="10" s="1"/>
  <c r="AM36" i="10" s="1"/>
  <c r="BE34" i="10" l="1"/>
  <c r="BE35" i="10" s="1"/>
  <c r="BE36" i="10" s="1"/>
  <c r="BE37" i="10" s="1"/>
  <c r="BW34" i="10" l="1"/>
  <c r="BW35" i="10" s="1"/>
  <c r="BW36" i="10" s="1"/>
  <c r="BW37" i="10" s="1"/>
  <c r="CO34" i="10" l="1"/>
  <c r="CO35" i="10" s="1"/>
  <c r="CO36" i="10" s="1"/>
  <c r="CO37" i="10" s="1"/>
  <c r="CO38" i="10" s="1"/>
</calcChain>
</file>

<file path=xl/sharedStrings.xml><?xml version="1.0" encoding="utf-8"?>
<sst xmlns="http://schemas.openxmlformats.org/spreadsheetml/2006/main" count="1059" uniqueCount="612">
  <si>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</si>
  <si>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</si>
  <si>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</si>
  <si>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</si>
  <si>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</si>
  <si>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</si>
  <si>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</si>
  <si>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</si>
  <si>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</si>
  <si>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</si>
  <si>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</si>
  <si>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</si>
  <si>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</si>
  <si>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</si>
  <si>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</si>
  <si>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</si>
  <si>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</si>
  <si>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</si>
  <si>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</si>
  <si>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</si>
  <si>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</si>
  <si>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</si>
  <si>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</si>
  <si>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</si>
  <si>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</si>
  <si>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</si>
  <si>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</si>
  <si>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</si>
  <si>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</si>
  <si>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</si>
  <si>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</si>
  <si>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</si>
  <si>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</si>
  <si>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</si>
  <si>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</si>
  <si>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</si>
  <si>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</si>
  <si>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</si>
  <si>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</si>
  <si>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</si>
  <si>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</si>
  <si>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</si>
  <si>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</si>
  <si>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</si>
  <si>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</si>
  <si>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</si>
  <si>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</si>
  <si>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</si>
  <si>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</si>
  <si>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</si>
  <si>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</si>
  <si>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</si>
  <si>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</si>
  <si>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</si>
  <si>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</si>
  <si>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</si>
  <si>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</si>
  <si>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</si>
  <si>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</si>
  <si>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</si>
  <si>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</si>
  <si>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</si>
  <si>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</si>
  <si>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</si>
  <si>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</si>
  <si>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</si>
  <si>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</si>
  <si>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</si>
  <si>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</si>
  <si>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</si>
  <si>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</si>
  <si>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</si>
  <si>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</si>
  <si>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</si>
  <si>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</si>
  <si>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</si>
  <si>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</si>
  <si>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</si>
  <si>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</si>
  <si>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</si>
  <si>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</si>
  <si>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</si>
  <si>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</si>
  <si>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</si>
  <si>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</si>
  <si>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</si>
  <si>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</si>
  <si>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</si>
  <si>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</si>
  <si>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</si>
  <si>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</si>
  <si>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</si>
  <si>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</si>
  <si>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</si>
  <si>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</si>
  <si>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</si>
  <si>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</si>
  <si>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</si>
  <si>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岩見沢市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</si>
  <si>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</si>
  <si>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</si>
  <si>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</si>
  <si>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</si>
  <si>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</si>
  <si>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</si>
  <si>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</si>
  <si>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</si>
  <si>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</si>
  <si>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</si>
  <si>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</si>
  <si>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</si>
  <si>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</si>
  <si>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</si>
  <si>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</si>
  <si>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</si>
  <si>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</si>
  <si>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</si>
  <si>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</si>
  <si>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</si>
  <si>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</si>
  <si>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</si>
  <si>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</si>
  <si>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</si>
  <si>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</si>
  <si>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</si>
  <si>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</si>
  <si>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</si>
  <si>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</si>
  <si>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</si>
  <si>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</si>
  <si>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</si>
  <si>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</si>
  <si>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</si>
  <si>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</si>
  <si>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</si>
  <si>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</si>
  <si>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</si>
  <si>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</si>
  <si>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</si>
  <si>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</si>
  <si>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</si>
  <si>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</si>
  <si>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</si>
  <si>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</si>
  <si>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</si>
  <si>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</si>
  <si>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</si>
  <si>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</si>
  <si>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</si>
  <si>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</si>
  <si>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</si>
  <si>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</si>
  <si>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</si>
  <si>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</si>
  <si>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</si>
  <si>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</si>
  <si>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</si>
  <si>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</si>
  <si>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</si>
  <si>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</si>
  <si>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</si>
  <si>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</si>
  <si>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</si>
  <si>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</si>
  <si>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</si>
  <si>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</si>
  <si>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</si>
  <si>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</si>
  <si>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</si>
  <si>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</si>
  <si>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</si>
  <si>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</si>
  <si>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</si>
  <si>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</si>
  <si>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</si>
  <si>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</si>
  <si>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</si>
  <si>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</si>
  <si>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</si>
  <si>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</si>
  <si>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</si>
  <si>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</si>
  <si>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</si>
  <si>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</si>
  <si>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</si>
  <si>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</si>
  <si>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</si>
  <si>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</si>
  <si>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</si>
  <si>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</si>
  <si>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</si>
  <si>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</si>
  <si>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</si>
  <si>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</si>
  <si>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</si>
  <si>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</si>
  <si>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</si>
  <si>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</si>
  <si>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</si>
  <si>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</si>
  <si>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</si>
  <si>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</si>
  <si>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</si>
  <si>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</si>
  <si>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</si>
  <si>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</si>
  <si>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</si>
  <si>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</si>
  <si>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</si>
  <si>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</si>
  <si>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北海道岩見沢市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</si>
  <si>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</si>
  <si>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</si>
  <si>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</si>
  <si>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</si>
  <si>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</si>
  <si>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</si>
  <si>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</si>
  <si>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</si>
  <si>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</si>
  <si>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</si>
  <si>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</si>
  <si>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</si>
  <si>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</si>
  <si>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</si>
  <si>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</si>
  <si>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</si>
  <si>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</si>
  <si>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</si>
  <si>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</si>
  <si>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</si>
  <si>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</si>
  <si>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</si>
  <si>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</si>
  <si>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</si>
  <si>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</si>
  <si>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</si>
  <si>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</si>
  <si>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</si>
  <si>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</si>
  <si>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</si>
  <si>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</si>
  <si>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</si>
  <si>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</si>
  <si>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</si>
  <si>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</si>
  <si>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</si>
  <si>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</si>
  <si>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</si>
  <si>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</si>
  <si>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</si>
  <si>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</si>
  <si>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</si>
  <si>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</si>
  <si>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</si>
  <si>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</si>
  <si>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</si>
  <si>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</si>
  <si>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</si>
  <si>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</si>
  <si>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</si>
  <si>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</si>
  <si>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</si>
  <si>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</si>
  <si>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</si>
  <si>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</si>
  <si>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</si>
  <si>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</si>
  <si>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</si>
  <si>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</si>
  <si>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</si>
  <si>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</si>
  <si>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</si>
  <si>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</si>
  <si>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</si>
  <si>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</si>
  <si>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</si>
  <si>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</si>
  <si>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</si>
  <si>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</si>
  <si>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</si>
  <si>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</si>
  <si>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</si>
  <si>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</si>
  <si>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</si>
  <si>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</si>
  <si>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</si>
  <si>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</si>
  <si>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</si>
  <si>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</si>
  <si>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</si>
  <si>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</si>
  <si>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</si>
  <si>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</si>
  <si>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</si>
  <si>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</si>
  <si>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</si>
  <si>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</si>
  <si>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</si>
  <si>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</si>
  <si>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</si>
  <si>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</si>
  <si>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</si>
  <si>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</si>
  <si>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</si>
  <si>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</si>
  <si>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</si>
  <si>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</si>
  <si>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</si>
  <si>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</si>
  <si>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</si>
  <si>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</si>
  <si>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</si>
  <si>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</si>
  <si>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</si>
  <si>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</si>
  <si>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</si>
  <si>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</si>
  <si>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</si>
  <si>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</si>
  <si>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</si>
  <si>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</si>
  <si>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</si>
  <si>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</si>
  <si>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</si>
  <si>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</si>
  <si>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</si>
  <si>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</si>
  <si>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</si>
  <si>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</si>
  <si>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</si>
  <si>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</si>
  <si>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</si>
  <si>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</si>
  <si>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</si>
  <si>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</si>
  <si>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</si>
  <si>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</si>
  <si>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</si>
  <si>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</si>
  <si>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</si>
  <si>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</si>
  <si>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</si>
  <si>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</si>
  <si>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</si>
  <si>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</si>
  <si>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</si>
  <si>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</si>
  <si>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</si>
  <si>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</si>
  <si>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</si>
  <si>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</si>
  <si>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</si>
  <si>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</si>
  <si>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</si>
  <si>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</si>
  <si>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</si>
  <si>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</si>
  <si>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</si>
  <si>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</si>
  <si>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</si>
  <si>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北海道岩見沢市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</si>
  <si>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</si>
  <si>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</si>
  <si>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</si>
  <si>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</si>
  <si>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</si>
  <si>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</si>
  <si>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</si>
  <si>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</si>
  <si>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</si>
  <si>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</si>
  <si>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</si>
  <si>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</si>
  <si>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</si>
  <si>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</si>
  <si>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</si>
  <si>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</si>
  <si>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</si>
  <si>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</si>
  <si>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</si>
  <si>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</si>
  <si>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高等学校費会計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</si>
  <si>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</si>
  <si>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</si>
  <si>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</si>
  <si>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</si>
  <si>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</si>
  <si>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</si>
  <si>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</si>
  <si>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</si>
  <si>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</si>
  <si>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</si>
  <si>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</si>
  <si>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</si>
  <si>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</si>
  <si>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</si>
  <si>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国民健康保険費会計</t>
    <phoneticPr fontId="5"/>
  </si>
  <si>
    <t>介護保険費会計</t>
    <phoneticPr fontId="5"/>
  </si>
  <si>
    <t>後期高齢者医療費会計</t>
    <phoneticPr fontId="5"/>
  </si>
  <si>
    <t>水道事業会計</t>
    <phoneticPr fontId="5"/>
  </si>
  <si>
    <t>法適用企業</t>
    <phoneticPr fontId="5"/>
  </si>
  <si>
    <t>病院事業会計</t>
    <phoneticPr fontId="5"/>
  </si>
  <si>
    <t>下水道事業会計</t>
    <phoneticPr fontId="5"/>
  </si>
  <si>
    <t>公設卸売市場費会計</t>
    <phoneticPr fontId="5"/>
  </si>
  <si>
    <t>法非適用企業</t>
    <phoneticPr fontId="5"/>
  </si>
  <si>
    <t>農業集落排水事業費会計</t>
    <phoneticPr fontId="5"/>
  </si>
  <si>
    <t>公共用地等造成費会計</t>
    <phoneticPr fontId="5"/>
  </si>
  <si>
    <t>企業用地造成費会計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</si>
  <si>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</si>
  <si>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</si>
  <si>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</si>
  <si>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</si>
  <si>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</si>
  <si>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</si>
  <si>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</si>
  <si>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</si>
  <si>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</si>
  <si>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</si>
  <si>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</si>
  <si>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</si>
  <si>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</si>
  <si>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</si>
  <si>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</si>
  <si>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</si>
  <si>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</si>
  <si>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</si>
  <si>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</si>
  <si>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</si>
  <si>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</si>
  <si>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</si>
  <si>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</si>
  <si>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</si>
  <si>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</si>
  <si>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</si>
  <si>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</si>
  <si>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</si>
  <si>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</si>
  <si>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</si>
  <si>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</si>
  <si>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</si>
  <si>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</si>
  <si>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</si>
  <si>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</si>
  <si>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</si>
  <si>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</si>
  <si>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</si>
  <si>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</si>
  <si>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</si>
  <si>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</si>
  <si>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</si>
  <si>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</si>
  <si>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</si>
  <si>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</si>
  <si>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</si>
  <si>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</si>
  <si>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</si>
  <si>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</si>
  <si>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</si>
  <si>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</si>
  <si>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</si>
  <si>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</si>
  <si>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</si>
  <si>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</si>
  <si>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</si>
  <si>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</si>
  <si>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</si>
  <si>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</si>
  <si>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</si>
  <si>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</si>
  <si>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</si>
  <si>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</si>
  <si>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</si>
  <si>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</si>
  <si>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農業集落排水事業費会計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</si>
  <si>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</si>
  <si>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</si>
  <si>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</si>
  <si>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</si>
  <si>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</si>
  <si>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</si>
  <si>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</si>
  <si>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</si>
  <si>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</si>
  <si>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</si>
  <si>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</si>
  <si>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</si>
  <si>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</si>
  <si>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</si>
  <si>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</si>
  <si>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</si>
  <si>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</si>
  <si>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</si>
  <si>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</si>
  <si>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</si>
  <si>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</si>
  <si>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</si>
  <si>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</si>
  <si>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</si>
  <si>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</si>
  <si>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</si>
  <si>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</si>
  <si>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</si>
  <si>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</si>
  <si>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</si>
  <si>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</si>
  <si>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</si>
  <si>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</si>
  <si>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</si>
  <si>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</si>
  <si>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</si>
  <si>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</si>
  <si>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</si>
  <si>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</si>
  <si>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</si>
  <si>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</si>
  <si>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</si>
  <si>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</si>
  <si>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</si>
  <si>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</si>
  <si>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</si>
  <si>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</si>
  <si>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</si>
  <si>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</si>
  <si>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</si>
  <si>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</si>
  <si>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</si>
  <si>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</si>
  <si>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</si>
  <si>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</si>
  <si>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</si>
  <si>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</si>
  <si>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</si>
  <si>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</si>
  <si>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</si>
  <si>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</si>
  <si>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</si>
  <si>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</si>
  <si>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</si>
  <si>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</si>
  <si>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</si>
  <si>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</si>
  <si>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</si>
  <si>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</si>
  <si>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</si>
  <si>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</si>
  <si>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</si>
  <si>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</si>
  <si>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</si>
  <si>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</si>
  <si>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</si>
  <si>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</si>
  <si>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</si>
  <si>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</si>
  <si>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</si>
  <si>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</si>
  <si>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</si>
  <si>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</si>
  <si>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</si>
  <si>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1.98</t>
  </si>
  <si>
    <t>▲ 0.83</t>
  </si>
  <si>
    <t>▲ 0.32</t>
  </si>
  <si>
    <t>病院事業会計</t>
  </si>
  <si>
    <t>下水道事業会計</t>
  </si>
  <si>
    <t>水道事業会計</t>
  </si>
  <si>
    <t>介護保険費会計</t>
  </si>
  <si>
    <t>一般会計</t>
  </si>
  <si>
    <t>国民健康保険費会計</t>
  </si>
  <si>
    <t>▲ 1.15</t>
  </si>
  <si>
    <t>▲ 1.50</t>
  </si>
  <si>
    <t>▲ 1.29</t>
  </si>
  <si>
    <t>▲ 0.56</t>
  </si>
  <si>
    <t>公共用地等造成費会計</t>
  </si>
  <si>
    <t>農業集落排水事業費会計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</si>
  <si>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</si>
  <si>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</si>
  <si>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</si>
  <si>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</si>
  <si>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</si>
  <si>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</si>
  <si>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</si>
  <si>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</si>
  <si>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</si>
  <si>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空知教育センター組合</t>
  </si>
  <si>
    <t>岩見沢地区消防事務組合</t>
  </si>
  <si>
    <t>南空知ふるさと市町村圏組合</t>
  </si>
  <si>
    <t>桂沢水道企業団</t>
  </si>
  <si>
    <t>岩見沢市土地開発公社</t>
  </si>
  <si>
    <t>(一財)岩見沢振興公社</t>
  </si>
  <si>
    <t>(一財)いわみざわ地域交流センター</t>
  </si>
  <si>
    <t>㈱振興いわみざわ</t>
  </si>
  <si>
    <t>㈱コミュニティエフエムはまなす</t>
  </si>
  <si>
    <t>-</t>
    <phoneticPr fontId="2"/>
  </si>
  <si>
    <t>-</t>
    <phoneticPr fontId="2"/>
  </si>
  <si>
    <t>特定公共施設等整備基金</t>
  </si>
  <si>
    <t>ふるさとづくり推進基金</t>
  </si>
  <si>
    <t>合併まちづくり基金</t>
  </si>
  <si>
    <t>地域福祉基金</t>
  </si>
  <si>
    <t>緑が丘霊園管理基金</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</si>
  <si>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</si>
  <si>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</si>
  <si>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</si>
  <si>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</si>
  <si>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</si>
  <si>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</si>
  <si>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</si>
  <si>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</si>
  <si>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</si>
  <si>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</si>
  <si>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</si>
  <si>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将来負担比率は類似団体と比べて高い水準にある一方、有形固定資産減価償却率は類似団体よりも低い水準にある。
　公営住宅は長寿命化計画に基づく建替えや改修を、学校施設は耐震化にあわせた建替えや大規模改修を計画的に進めてきており、今後も公共施設等総合管理計画に基づき、総床面積を３０年間で３０％削減するという目標に向け、老朽化した施設の集約化・複合化や除却などに取り組んでいく。
　将来負担比率は一時的に上昇するが、今後、公共施設等の維持管理に要する経費が減少することが見込まれる。</t>
    <phoneticPr fontId="5"/>
  </si>
  <si>
    <t xml:space="preserve">　実質公債費比率は類似団体と比較し低い水準にあるものの、過去に実施した大型建設改良事業の財源として発行した地方債の元利償還が開始されたため、前年と比較し増加している。今後は、大型の建設改良事業の財源として発行した地方債の元利償還が開始されることも十分に考慮し、引き続き許可制移行基準である１８％を超えることのないように努める。
　将来負担比率は、財政調整基金などの充当可能基金が一定程度あり、合併特例債などの交付税措置のある起債を活用していることから、充当可能財源等が多いことなどを要因としてこれまで横ばいであったが、近年は財政調整基金を取り崩して収支均衡を図っており、今後も市庁舎整備などの大型の建設改良事業の財源として地方債の発行が多くなることから、一時的に上昇が続くものと考えられる。これまでどおり良質な起債を活用し、将来にわたって安定した財政運営が継続できるよう努める。
</t>
    <rPh sb="1" eb="3">
      <t>ジッシツ</t>
    </rPh>
    <rPh sb="3" eb="5">
      <t>コウサイ</t>
    </rPh>
    <rPh sb="5" eb="6">
      <t>ヒ</t>
    </rPh>
    <rPh sb="6" eb="8">
      <t>ヒリツ</t>
    </rPh>
    <rPh sb="9" eb="11">
      <t>ルイジ</t>
    </rPh>
    <rPh sb="11" eb="13">
      <t>ダンタイ</t>
    </rPh>
    <rPh sb="14" eb="16">
      <t>ヒカク</t>
    </rPh>
    <rPh sb="17" eb="18">
      <t>ヒク</t>
    </rPh>
    <rPh sb="19" eb="21">
      <t>スイジュン</t>
    </rPh>
    <rPh sb="28" eb="30">
      <t>カコ</t>
    </rPh>
    <rPh sb="31" eb="33">
      <t>ジッシ</t>
    </rPh>
    <rPh sb="35" eb="37">
      <t>オオガタ</t>
    </rPh>
    <rPh sb="37" eb="39">
      <t>ケンセツ</t>
    </rPh>
    <rPh sb="39" eb="41">
      <t>カイリョウ</t>
    </rPh>
    <rPh sb="41" eb="43">
      <t>ジギョウ</t>
    </rPh>
    <rPh sb="44" eb="46">
      <t>ザイゲン</t>
    </rPh>
    <rPh sb="49" eb="51">
      <t>ハッコウ</t>
    </rPh>
    <rPh sb="53" eb="56">
      <t>チホウサイ</t>
    </rPh>
    <rPh sb="57" eb="61">
      <t>ガンリショウカン</t>
    </rPh>
    <rPh sb="62" eb="64">
      <t>カイシ</t>
    </rPh>
    <rPh sb="70" eb="72">
      <t>ゼンネン</t>
    </rPh>
    <rPh sb="73" eb="75">
      <t>ヒカク</t>
    </rPh>
    <rPh sb="76" eb="78">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</si>
</sst>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6748-4E9C-9F99-DACD0B0C10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130016</c:v>
                </c:pt>
                <c:pt idx="1">
                  <c:v>73406</c:v>
                </c:pt>
                <c:pt idx="2">
                  <c:v>76635</c:v>
                </c:pt>
                <c:pt idx="3">
                  <c:v>103535</c:v>
                </c:pt>
                <c:pt idx="4">
                  <c:v>75933</c:v>
                </c:pt>
              </c:numCache>
            </c:numRef>
          </c:val>
          <c:smooth val="0"/>
          <c:extLst>
            <c:ext xmlns:c16="http://schemas.microsoft.com/office/drawing/2014/chart" uri="{C3380CC4-5D6E-409C-BE32-E72D297353CC}">
              <c16:uniqueId val="{00000001-6748-4E9C-9F99-DACD0B0C10A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1.91</c:v>
                </c:pt>
                <c:pt idx="1">
                  <c:v>2.4300000000000002</c:v>
                </c:pt>
                <c:pt idx="2">
                  <c:v>0.47</c:v>
                </c:pt>
                <c:pt idx="3">
                  <c:v>0.43</c:v>
                </c:pt>
                <c:pt idx="4">
                  <c:v>1.1200000000000001</c:v>
                </c:pt>
              </c:numCache>
            </c:numRef>
          </c:val>
          <c:extLst>
            <c:ext xmlns:c16="http://schemas.microsoft.com/office/drawing/2014/chart" uri="{C3380CC4-5D6E-409C-BE32-E72D297353CC}">
              <c16:uniqueId val="{00000000-D565-4BBE-838B-5854B3788D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23.99</c:v>
                </c:pt>
                <c:pt idx="1">
                  <c:v>24.86</c:v>
                </c:pt>
                <c:pt idx="2">
                  <c:v>25.18</c:v>
                </c:pt>
                <c:pt idx="3">
                  <c:v>23.32</c:v>
                </c:pt>
                <c:pt idx="4">
                  <c:v>22.24</c:v>
                </c:pt>
              </c:numCache>
            </c:numRef>
          </c:val>
          <c:extLst>
            <c:ext xmlns:c16="http://schemas.microsoft.com/office/drawing/2014/chart" uri="{C3380CC4-5D6E-409C-BE32-E72D297353CC}">
              <c16:uniqueId val="{00000001-D565-4BBE-838B-5854B3788D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0.82</c:v>
                </c:pt>
                <c:pt idx="1">
                  <c:v>1.49</c:v>
                </c:pt>
                <c:pt idx="2">
                  <c:v>-1.98</c:v>
                </c:pt>
                <c:pt idx="3">
                  <c:v>-0.83</c:v>
                </c:pt>
                <c:pt idx="4">
                  <c:v>-0.32</c:v>
                </c:pt>
              </c:numCache>
            </c:numRef>
          </c:val>
          <c:smooth val="0"/>
          <c:extLst>
            <c:ext xmlns:c16="http://schemas.microsoft.com/office/drawing/2014/chart" uri="{C3380CC4-5D6E-409C-BE32-E72D297353CC}">
              <c16:uniqueId val="{00000002-D565-4BBE-838B-5854B3788D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0.02</c:v>
                </c:pt>
                <c:pt idx="4">
                  <c:v>#N/A</c:v>
                </c:pt>
                <c:pt idx="5">
                  <c:v>0</c:v>
                </c:pt>
                <c:pt idx="6">
                  <c:v>#N/A</c:v>
                </c:pt>
                <c:pt idx="7">
                  <c:v>0.01</c:v>
                </c:pt>
                <c:pt idx="8">
                  <c:v>#N/A</c:v>
                </c:pt>
                <c:pt idx="9">
                  <c:v>0.01</c:v>
                </c:pt>
              </c:numCache>
            </c:numRef>
          </c:val>
          <c:extLst>
            <c:ext xmlns:c16="http://schemas.microsoft.com/office/drawing/2014/chart" uri="{C3380CC4-5D6E-409C-BE32-E72D297353CC}">
              <c16:uniqueId val="{00000000-C3FB-44AD-9B07-84B7C494CC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FB-44AD-9B07-84B7C494CCD3}"/>
            </c:ext>
          </c:extLst>
        </c:ser>
        <c:ser>
          <c:idx val="2"/>
          <c:order val="2"/>
          <c:tx>
            <c:strRef>
              <c:f>データシート!$A$29</c:f>
              <c:strCache>
                <c:ptCount val="1"/>
                <c:pt idx="0">
                  <c:v>農業集落排水事業費会計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3FB-44AD-9B07-84B7C494CCD3}"/>
            </c:ext>
          </c:extLst>
        </c:ser>
        <c:ser>
          <c:idx val="3"/>
          <c:order val="3"/>
          <c:tx>
            <c:strRef>
              <c:f>データシート!$A$30</c:f>
              <c:strCache>
                <c:ptCount val="1"/>
                <c:pt idx="0">
                  <c:v>公共用地等造成費会計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3-C3FB-44AD-9B07-84B7C494CCD3}"/>
            </c:ext>
          </c:extLst>
        </c:ser>
        <c:ser>
          <c:idx val="4"/>
          <c:order val="4"/>
          <c:tx>
            <c:strRef>
              <c:f>データシート!$A$31</c:f>
              <c:strCache>
                <c:ptCount val="1"/>
                <c:pt idx="0">
                  <c:v>国民健康保険費会計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1.1499999999999999</c:v>
                </c:pt>
                <c:pt idx="1">
                  <c:v>#N/A</c:v>
                </c:pt>
                <c:pt idx="2">
                  <c:v>1.5</c:v>
                </c:pt>
                <c:pt idx="3">
                  <c:v>#N/A</c:v>
                </c:pt>
                <c:pt idx="4">
                  <c:v>1.29</c:v>
                </c:pt>
                <c:pt idx="5">
                  <c:v>#N/A</c:v>
                </c:pt>
                <c:pt idx="6">
                  <c:v>0.56000000000000005</c:v>
                </c:pt>
                <c:pt idx="7">
                  <c:v>#N/A</c:v>
                </c:pt>
                <c:pt idx="8">
                  <c:v>#N/A</c:v>
                </c:pt>
                <c:pt idx="9">
                  <c:v>0.06</c:v>
                </c:pt>
              </c:numCache>
            </c:numRef>
          </c:val>
          <c:extLst>
            <c:ext xmlns:c16="http://schemas.microsoft.com/office/drawing/2014/chart" uri="{C3380CC4-5D6E-409C-BE32-E72D297353CC}">
              <c16:uniqueId val="{00000004-C3FB-44AD-9B07-84B7C494CCD3}"/>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1.91</c:v>
                </c:pt>
                <c:pt idx="2">
                  <c:v>#N/A</c:v>
                </c:pt>
                <c:pt idx="3">
                  <c:v>2.4300000000000002</c:v>
                </c:pt>
                <c:pt idx="4">
                  <c:v>#N/A</c:v>
                </c:pt>
                <c:pt idx="5">
                  <c:v>0.46</c:v>
                </c:pt>
                <c:pt idx="6">
                  <c:v>#N/A</c:v>
                </c:pt>
                <c:pt idx="7">
                  <c:v>0.42</c:v>
                </c:pt>
                <c:pt idx="8">
                  <c:v>#N/A</c:v>
                </c:pt>
                <c:pt idx="9">
                  <c:v>1.1200000000000001</c:v>
                </c:pt>
              </c:numCache>
            </c:numRef>
          </c:val>
          <c:extLst>
            <c:ext xmlns:c16="http://schemas.microsoft.com/office/drawing/2014/chart" uri="{C3380CC4-5D6E-409C-BE32-E72D297353CC}">
              <c16:uniqueId val="{00000005-C3FB-44AD-9B07-84B7C494CCD3}"/>
            </c:ext>
          </c:extLst>
        </c:ser>
        <c:ser>
          <c:idx val="6"/>
          <c:order val="6"/>
          <c:tx>
            <c:strRef>
              <c:f>データシート!$A$33</c:f>
              <c:strCache>
                <c:ptCount val="1"/>
                <c:pt idx="0">
                  <c:v>介護保険費会計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1.25</c:v>
                </c:pt>
                <c:pt idx="2">
                  <c:v>#N/A</c:v>
                </c:pt>
                <c:pt idx="3">
                  <c:v>1.07</c:v>
                </c:pt>
                <c:pt idx="4">
                  <c:v>#N/A</c:v>
                </c:pt>
                <c:pt idx="5">
                  <c:v>1.49</c:v>
                </c:pt>
                <c:pt idx="6">
                  <c:v>#N/A</c:v>
                </c:pt>
                <c:pt idx="7">
                  <c:v>1.71</c:v>
                </c:pt>
                <c:pt idx="8">
                  <c:v>#N/A</c:v>
                </c:pt>
                <c:pt idx="9">
                  <c:v>1.52</c:v>
                </c:pt>
              </c:numCache>
            </c:numRef>
          </c:val>
          <c:extLst>
            <c:ext xmlns:c16="http://schemas.microsoft.com/office/drawing/2014/chart" uri="{C3380CC4-5D6E-409C-BE32-E72D297353CC}">
              <c16:uniqueId val="{00000006-C3FB-44AD-9B07-84B7C494CCD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5.5</c:v>
                </c:pt>
                <c:pt idx="2">
                  <c:v>#N/A</c:v>
                </c:pt>
                <c:pt idx="3">
                  <c:v>5.25</c:v>
                </c:pt>
                <c:pt idx="4">
                  <c:v>#N/A</c:v>
                </c:pt>
                <c:pt idx="5">
                  <c:v>5.5</c:v>
                </c:pt>
                <c:pt idx="6">
                  <c:v>#N/A</c:v>
                </c:pt>
                <c:pt idx="7">
                  <c:v>4.8899999999999997</c:v>
                </c:pt>
                <c:pt idx="8">
                  <c:v>#N/A</c:v>
                </c:pt>
                <c:pt idx="9">
                  <c:v>4.3499999999999996</c:v>
                </c:pt>
              </c:numCache>
            </c:numRef>
          </c:val>
          <c:extLst>
            <c:ext xmlns:c16="http://schemas.microsoft.com/office/drawing/2014/chart" uri="{C3380CC4-5D6E-409C-BE32-E72D297353CC}">
              <c16:uniqueId val="{00000007-C3FB-44AD-9B07-84B7C494CCD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5.08</c:v>
                </c:pt>
                <c:pt idx="2">
                  <c:v>#N/A</c:v>
                </c:pt>
                <c:pt idx="3">
                  <c:v>5.19</c:v>
                </c:pt>
                <c:pt idx="4">
                  <c:v>#N/A</c:v>
                </c:pt>
                <c:pt idx="5">
                  <c:v>5.14</c:v>
                </c:pt>
                <c:pt idx="6">
                  <c:v>#N/A</c:v>
                </c:pt>
                <c:pt idx="7">
                  <c:v>5.18</c:v>
                </c:pt>
                <c:pt idx="8">
                  <c:v>#N/A</c:v>
                </c:pt>
                <c:pt idx="9">
                  <c:v>5.3</c:v>
                </c:pt>
              </c:numCache>
            </c:numRef>
          </c:val>
          <c:extLst>
            <c:ext xmlns:c16="http://schemas.microsoft.com/office/drawing/2014/chart" uri="{C3380CC4-5D6E-409C-BE32-E72D297353CC}">
              <c16:uniqueId val="{00000008-C3FB-44AD-9B07-84B7C494CCD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13.39</c:v>
                </c:pt>
                <c:pt idx="2">
                  <c:v>#N/A</c:v>
                </c:pt>
                <c:pt idx="3">
                  <c:v>14.05</c:v>
                </c:pt>
                <c:pt idx="4">
                  <c:v>#N/A</c:v>
                </c:pt>
                <c:pt idx="5">
                  <c:v>14.76</c:v>
                </c:pt>
                <c:pt idx="6">
                  <c:v>#N/A</c:v>
                </c:pt>
                <c:pt idx="7">
                  <c:v>12.29</c:v>
                </c:pt>
                <c:pt idx="8">
                  <c:v>#N/A</c:v>
                </c:pt>
                <c:pt idx="9">
                  <c:v>12.66</c:v>
                </c:pt>
              </c:numCache>
            </c:numRef>
          </c:val>
          <c:extLst>
            <c:ext xmlns:c16="http://schemas.microsoft.com/office/drawing/2014/chart" uri="{C3380CC4-5D6E-409C-BE32-E72D297353CC}">
              <c16:uniqueId val="{00000009-C3FB-44AD-9B07-84B7C494CCD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5033</c:v>
                </c:pt>
                <c:pt idx="5">
                  <c:v>4751</c:v>
                </c:pt>
                <c:pt idx="8">
                  <c:v>4797</c:v>
                </c:pt>
                <c:pt idx="11">
                  <c:v>4688</c:v>
                </c:pt>
                <c:pt idx="14">
                  <c:v>4762</c:v>
                </c:pt>
              </c:numCache>
            </c:numRef>
          </c:val>
          <c:extLst>
            <c:ext xmlns:c16="http://schemas.microsoft.com/office/drawing/2014/chart" uri="{C3380CC4-5D6E-409C-BE32-E72D297353CC}">
              <c16:uniqueId val="{00000000-1003-4D47-8382-BAEEAD392E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2</c:v>
                </c:pt>
                <c:pt idx="6">
                  <c:v>1</c:v>
                </c:pt>
                <c:pt idx="9">
                  <c:v>0</c:v>
                </c:pt>
                <c:pt idx="12">
                  <c:v>0</c:v>
                </c:pt>
              </c:numCache>
            </c:numRef>
          </c:val>
          <c:extLst>
            <c:ext xmlns:c16="http://schemas.microsoft.com/office/drawing/2014/chart" uri="{C3380CC4-5D6E-409C-BE32-E72D297353CC}">
              <c16:uniqueId val="{00000001-1003-4D47-8382-BAEEAD392E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104</c:v>
                </c:pt>
                <c:pt idx="3">
                  <c:v>104</c:v>
                </c:pt>
                <c:pt idx="6">
                  <c:v>95</c:v>
                </c:pt>
                <c:pt idx="9">
                  <c:v>95</c:v>
                </c:pt>
                <c:pt idx="12">
                  <c:v>94</c:v>
                </c:pt>
              </c:numCache>
            </c:numRef>
          </c:val>
          <c:extLst>
            <c:ext xmlns:c16="http://schemas.microsoft.com/office/drawing/2014/chart" uri="{C3380CC4-5D6E-409C-BE32-E72D297353CC}">
              <c16:uniqueId val="{00000002-1003-4D47-8382-BAEEAD392E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32</c:v>
                </c:pt>
                <c:pt idx="3">
                  <c:v>28</c:v>
                </c:pt>
                <c:pt idx="6">
                  <c:v>25</c:v>
                </c:pt>
                <c:pt idx="9">
                  <c:v>23</c:v>
                </c:pt>
                <c:pt idx="12">
                  <c:v>59</c:v>
                </c:pt>
              </c:numCache>
            </c:numRef>
          </c:val>
          <c:extLst>
            <c:ext xmlns:c16="http://schemas.microsoft.com/office/drawing/2014/chart" uri="{C3380CC4-5D6E-409C-BE32-E72D297353CC}">
              <c16:uniqueId val="{00000003-1003-4D47-8382-BAEEAD392E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1234</c:v>
                </c:pt>
                <c:pt idx="3">
                  <c:v>1248</c:v>
                </c:pt>
                <c:pt idx="6">
                  <c:v>1110</c:v>
                </c:pt>
                <c:pt idx="9">
                  <c:v>1074</c:v>
                </c:pt>
                <c:pt idx="12">
                  <c:v>1084</c:v>
                </c:pt>
              </c:numCache>
            </c:numRef>
          </c:val>
          <c:extLst>
            <c:ext xmlns:c16="http://schemas.microsoft.com/office/drawing/2014/chart" uri="{C3380CC4-5D6E-409C-BE32-E72D297353CC}">
              <c16:uniqueId val="{00000004-1003-4D47-8382-BAEEAD392E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03-4D47-8382-BAEEAD392E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03-4D47-8382-BAEEAD392E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4928</c:v>
                </c:pt>
                <c:pt idx="3">
                  <c:v>4566</c:v>
                </c:pt>
                <c:pt idx="6">
                  <c:v>4780</c:v>
                </c:pt>
                <c:pt idx="9">
                  <c:v>4762</c:v>
                </c:pt>
                <c:pt idx="12">
                  <c:v>5049</c:v>
                </c:pt>
              </c:numCache>
            </c:numRef>
          </c:val>
          <c:extLst>
            <c:ext xmlns:c16="http://schemas.microsoft.com/office/drawing/2014/chart" uri="{C3380CC4-5D6E-409C-BE32-E72D297353CC}">
              <c16:uniqueId val="{00000007-1003-4D47-8382-BAEEAD392E4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1267</c:v>
                </c:pt>
                <c:pt idx="2">
                  <c:v>#N/A</c:v>
                </c:pt>
                <c:pt idx="3">
                  <c:v>#N/A</c:v>
                </c:pt>
                <c:pt idx="4">
                  <c:v>1197</c:v>
                </c:pt>
                <c:pt idx="5">
                  <c:v>#N/A</c:v>
                </c:pt>
                <c:pt idx="6">
                  <c:v>#N/A</c:v>
                </c:pt>
                <c:pt idx="7">
                  <c:v>1214</c:v>
                </c:pt>
                <c:pt idx="8">
                  <c:v>#N/A</c:v>
                </c:pt>
                <c:pt idx="9">
                  <c:v>#N/A</c:v>
                </c:pt>
                <c:pt idx="10">
                  <c:v>1266</c:v>
                </c:pt>
                <c:pt idx="11">
                  <c:v>#N/A</c:v>
                </c:pt>
                <c:pt idx="12">
                  <c:v>#N/A</c:v>
                </c:pt>
                <c:pt idx="13">
                  <c:v>1524</c:v>
                </c:pt>
                <c:pt idx="14">
                  <c:v>#N/A</c:v>
                </c:pt>
              </c:numCache>
            </c:numRef>
          </c:val>
          <c:smooth val="0"/>
          <c:extLst>
            <c:ext xmlns:c16="http://schemas.microsoft.com/office/drawing/2014/chart" uri="{C3380CC4-5D6E-409C-BE32-E72D297353CC}">
              <c16:uniqueId val="{00000008-1003-4D47-8382-BAEEAD392E4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42587</c:v>
                </c:pt>
                <c:pt idx="5">
                  <c:v>42054</c:v>
                </c:pt>
                <c:pt idx="8">
                  <c:v>41852</c:v>
                </c:pt>
                <c:pt idx="11">
                  <c:v>44129</c:v>
                </c:pt>
                <c:pt idx="14">
                  <c:v>42589</c:v>
                </c:pt>
              </c:numCache>
            </c:numRef>
          </c:val>
          <c:extLst>
            <c:ext xmlns:c16="http://schemas.microsoft.com/office/drawing/2014/chart" uri="{C3380CC4-5D6E-409C-BE32-E72D297353CC}">
              <c16:uniqueId val="{00000000-61FB-4F1A-A674-C7B3A97973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6163</c:v>
                </c:pt>
                <c:pt idx="5">
                  <c:v>6012</c:v>
                </c:pt>
                <c:pt idx="8">
                  <c:v>6002</c:v>
                </c:pt>
                <c:pt idx="11">
                  <c:v>6418</c:v>
                </c:pt>
                <c:pt idx="14">
                  <c:v>6279</c:v>
                </c:pt>
              </c:numCache>
            </c:numRef>
          </c:val>
          <c:extLst>
            <c:ext xmlns:c16="http://schemas.microsoft.com/office/drawing/2014/chart" uri="{C3380CC4-5D6E-409C-BE32-E72D297353CC}">
              <c16:uniqueId val="{00000001-61FB-4F1A-A674-C7B3A97973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14272</c:v>
                </c:pt>
                <c:pt idx="5">
                  <c:v>14958</c:v>
                </c:pt>
                <c:pt idx="8">
                  <c:v>15544</c:v>
                </c:pt>
                <c:pt idx="11">
                  <c:v>14781</c:v>
                </c:pt>
                <c:pt idx="14">
                  <c:v>14718</c:v>
                </c:pt>
              </c:numCache>
            </c:numRef>
          </c:val>
          <c:extLst>
            <c:ext xmlns:c16="http://schemas.microsoft.com/office/drawing/2014/chart" uri="{C3380CC4-5D6E-409C-BE32-E72D297353CC}">
              <c16:uniqueId val="{00000002-61FB-4F1A-A674-C7B3A97973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FB-4F1A-A674-C7B3A97973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FB-4F1A-A674-C7B3A97973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2096</c:v>
                </c:pt>
                <c:pt idx="3">
                  <c:v>1834</c:v>
                </c:pt>
                <c:pt idx="6">
                  <c:v>1722</c:v>
                </c:pt>
                <c:pt idx="9">
                  <c:v>1569</c:v>
                </c:pt>
                <c:pt idx="12">
                  <c:v>1407</c:v>
                </c:pt>
              </c:numCache>
            </c:numRef>
          </c:val>
          <c:extLst>
            <c:ext xmlns:c16="http://schemas.microsoft.com/office/drawing/2014/chart" uri="{C3380CC4-5D6E-409C-BE32-E72D297353CC}">
              <c16:uniqueId val="{00000005-61FB-4F1A-A674-C7B3A97973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5938</c:v>
                </c:pt>
                <c:pt idx="3">
                  <c:v>5625</c:v>
                </c:pt>
                <c:pt idx="6">
                  <c:v>5234</c:v>
                </c:pt>
                <c:pt idx="9">
                  <c:v>5137</c:v>
                </c:pt>
                <c:pt idx="12">
                  <c:v>4804</c:v>
                </c:pt>
              </c:numCache>
            </c:numRef>
          </c:val>
          <c:extLst>
            <c:ext xmlns:c16="http://schemas.microsoft.com/office/drawing/2014/chart" uri="{C3380CC4-5D6E-409C-BE32-E72D297353CC}">
              <c16:uniqueId val="{00000006-61FB-4F1A-A674-C7B3A97973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126</c:v>
                </c:pt>
                <c:pt idx="3">
                  <c:v>389</c:v>
                </c:pt>
                <c:pt idx="6">
                  <c:v>392</c:v>
                </c:pt>
                <c:pt idx="9">
                  <c:v>397</c:v>
                </c:pt>
                <c:pt idx="12">
                  <c:v>383</c:v>
                </c:pt>
              </c:numCache>
            </c:numRef>
          </c:val>
          <c:extLst>
            <c:ext xmlns:c16="http://schemas.microsoft.com/office/drawing/2014/chart" uri="{C3380CC4-5D6E-409C-BE32-E72D297353CC}">
              <c16:uniqueId val="{00000007-61FB-4F1A-A674-C7B3A97973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8847</c:v>
                </c:pt>
                <c:pt idx="3">
                  <c:v>8619</c:v>
                </c:pt>
                <c:pt idx="6">
                  <c:v>8091</c:v>
                </c:pt>
                <c:pt idx="9">
                  <c:v>8030</c:v>
                </c:pt>
                <c:pt idx="12">
                  <c:v>7518</c:v>
                </c:pt>
              </c:numCache>
            </c:numRef>
          </c:val>
          <c:extLst>
            <c:ext xmlns:c16="http://schemas.microsoft.com/office/drawing/2014/chart" uri="{C3380CC4-5D6E-409C-BE32-E72D297353CC}">
              <c16:uniqueId val="{00000008-61FB-4F1A-A674-C7B3A97973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572</c:v>
                </c:pt>
                <c:pt idx="3">
                  <c:v>622</c:v>
                </c:pt>
                <c:pt idx="6">
                  <c:v>586</c:v>
                </c:pt>
                <c:pt idx="9">
                  <c:v>550</c:v>
                </c:pt>
                <c:pt idx="12">
                  <c:v>456</c:v>
                </c:pt>
              </c:numCache>
            </c:numRef>
          </c:val>
          <c:extLst>
            <c:ext xmlns:c16="http://schemas.microsoft.com/office/drawing/2014/chart" uri="{C3380CC4-5D6E-409C-BE32-E72D297353CC}">
              <c16:uniqueId val="{00000009-61FB-4F1A-A674-C7B3A97973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54371</c:v>
                </c:pt>
                <c:pt idx="3">
                  <c:v>54929</c:v>
                </c:pt>
                <c:pt idx="6">
                  <c:v>56607</c:v>
                </c:pt>
                <c:pt idx="9">
                  <c:v>60731</c:v>
                </c:pt>
                <c:pt idx="12">
                  <c:v>61400</c:v>
                </c:pt>
              </c:numCache>
            </c:numRef>
          </c:val>
          <c:extLst>
            <c:ext xmlns:c16="http://schemas.microsoft.com/office/drawing/2014/chart" uri="{C3380CC4-5D6E-409C-BE32-E72D297353CC}">
              <c16:uniqueId val="{0000000A-61FB-4F1A-A674-C7B3A97973C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8928</c:v>
                </c:pt>
                <c:pt idx="2">
                  <c:v>#N/A</c:v>
                </c:pt>
                <c:pt idx="3">
                  <c:v>#N/A</c:v>
                </c:pt>
                <c:pt idx="4">
                  <c:v>8995</c:v>
                </c:pt>
                <c:pt idx="5">
                  <c:v>#N/A</c:v>
                </c:pt>
                <c:pt idx="6">
                  <c:v>#N/A</c:v>
                </c:pt>
                <c:pt idx="7">
                  <c:v>9234</c:v>
                </c:pt>
                <c:pt idx="8">
                  <c:v>#N/A</c:v>
                </c:pt>
                <c:pt idx="9">
                  <c:v>#N/A</c:v>
                </c:pt>
                <c:pt idx="10">
                  <c:v>11086</c:v>
                </c:pt>
                <c:pt idx="11">
                  <c:v>#N/A</c:v>
                </c:pt>
                <c:pt idx="12">
                  <c:v>#N/A</c:v>
                </c:pt>
                <c:pt idx="13">
                  <c:v>12382</c:v>
                </c:pt>
                <c:pt idx="14">
                  <c:v>#N/A</c:v>
                </c:pt>
              </c:numCache>
            </c:numRef>
          </c:val>
          <c:smooth val="0"/>
          <c:extLst>
            <c:ext xmlns:c16="http://schemas.microsoft.com/office/drawing/2014/chart" uri="{C3380CC4-5D6E-409C-BE32-E72D297353CC}">
              <c16:uniqueId val="{0000000B-61FB-4F1A-A674-C7B3A97973C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6208</c:v>
                </c:pt>
                <c:pt idx="1">
                  <c:v>5666</c:v>
                </c:pt>
                <c:pt idx="2">
                  <c:v>5418</c:v>
                </c:pt>
              </c:numCache>
            </c:numRef>
          </c:val>
          <c:extLst>
            <c:ext xmlns:c16="http://schemas.microsoft.com/office/drawing/2014/chart" uri="{C3380CC4-5D6E-409C-BE32-E72D297353CC}">
              <c16:uniqueId val="{00000000-96CE-43A5-9DF5-0E861D205F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1168</c:v>
                </c:pt>
                <c:pt idx="1">
                  <c:v>817</c:v>
                </c:pt>
                <c:pt idx="2">
                  <c:v>817</c:v>
                </c:pt>
              </c:numCache>
            </c:numRef>
          </c:val>
          <c:extLst>
            <c:ext xmlns:c16="http://schemas.microsoft.com/office/drawing/2014/chart" uri="{C3380CC4-5D6E-409C-BE32-E72D297353CC}">
              <c16:uniqueId val="{00000001-96CE-43A5-9DF5-0E861D205F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8546</c:v>
                </c:pt>
                <c:pt idx="1">
                  <c:v>8556</c:v>
                </c:pt>
                <c:pt idx="2">
                  <c:v>8386</c:v>
                </c:pt>
              </c:numCache>
            </c:numRef>
          </c:val>
          <c:extLst>
            <c:ext xmlns:c16="http://schemas.microsoft.com/office/drawing/2014/chart" uri="{C3380CC4-5D6E-409C-BE32-E72D297353CC}">
              <c16:uniqueId val="{00000002-96CE-43A5-9DF5-0E861D205F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{8DCE2DCB-6871-4E7A-B385-BD550A96CB2B}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C7D-4D7F-997F-48A56EA03F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{43B79F91-45B0-4C95-B163-AD24907759FB}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7D-4D7F-997F-48A56EA03F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{1A139442-07B1-481D-936A-33BBB2957919}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7D-4D7F-997F-48A56EA03F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{65E4D980-6C95-47A9-89E7-FBB4C57EE090}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7D-4D7F-997F-48A56EA03F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{93E6F879-CAC7-49AC-85A1-95B9A9070CAC}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7D-4D7F-997F-48A56EA03FE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{7EA6ACB3-10E6-4199-AE99-27A4CAE93FA3}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C7D-4D7F-997F-48A56EA03FE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{D409A63A-12EA-4B6E-BA8A-9F03C537B686}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C7D-4D7F-997F-48A56EA03FE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{840AED02-0918-40DD-A5B5-5FC05AB01E11}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C7D-4D7F-997F-48A56EA03FE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{C642F132-6635-4C59-BF62-0A435A96AE76}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C7D-4D7F-997F-48A56EA03F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55.2</c:v>
                </c:pt>
                <c:pt idx="24">
                  <c:v>56.2</c:v>
                </c:pt>
                <c:pt idx="32">
                  <c:v>56.8</c:v>
                </c:pt>
              </c:numCache>
            </c:numRef>
          </c:xVal>
          <c:yVal>
            <c:numRef>
              <c:f>公会計指標分析・財政指標組合せ分析表!$BP$51:$DC$51</c:f>
              <c:numCache>
                <c:formatCode>#,##0.0;"▲ "#,##0.0</c:formatCode>
                <c:ptCount val="40"/>
                <c:pt idx="16">
                  <c:v>44.9</c:v>
                </c:pt>
                <c:pt idx="24">
                  <c:v>54.6</c:v>
                </c:pt>
                <c:pt idx="32">
                  <c:v>61.4</c:v>
                </c:pt>
              </c:numCache>
            </c:numRef>
          </c:yVal>
          <c:smooth val="0"/>
          <c:extLst>
            <c:ext xmlns:c16="http://schemas.microsoft.com/office/drawing/2014/chart" uri="{C3380CC4-5D6E-409C-BE32-E72D297353CC}">
              <c16:uniqueId val="{00000009-0C7D-4D7F-997F-48A56EA03F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{340A4712-711A-4407-8103-65CAD6681F5C}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C7D-4D7F-997F-48A56EA03F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{E95EE774-4607-47B5-B90D-911BAC1C0155}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7D-4D7F-997F-48A56EA03F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{C47B90ED-5F53-46A2-954D-E201352E23B2}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7D-4D7F-997F-48A56EA03F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{8D60D685-26F7-4D29-AFE5-563FBAC75C31}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7D-4D7F-997F-48A56EA03F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{A14614D0-235F-4557-B149-2F90E34AE001}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7D-4D7F-997F-48A56EA03FE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{A1FDAB75-D28E-4435-B20F-A233F8076849}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C7D-4D7F-997F-48A56EA03FE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{922396F3-B43B-4B50-8877-B546619CE31D}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C7D-4D7F-997F-48A56EA03FE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{63A5597A-BA0B-44C6-85C3-74D783A88E1E}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C7D-4D7F-997F-48A56EA03FE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{EBCAC8F5-110A-4A78-AA24-F466680918A5}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C7D-4D7F-997F-48A56EA03F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58.9</c:v>
                </c:pt>
                <c:pt idx="32">
                  <c:v>60.2</c:v>
                </c:pt>
              </c:numCache>
            </c:numRef>
          </c:xVal>
          <c:yVal>
            <c:numRef>
              <c:f>公会計指標分析・財政指標組合せ分析表!$BP$55:$DC$55</c:f>
              <c:numCache>
                <c:formatCode>#,##0.0;"▲ "#,##0.0</c:formatCode>
                <c:ptCount val="40"/>
                <c:pt idx="16">
                  <c:v>32.5</c:v>
                </c:pt>
                <c:pt idx="24">
                  <c:v>30.2</c:v>
                </c:pt>
                <c:pt idx="32">
                  <c:v>25.4</c:v>
                </c:pt>
              </c:numCache>
            </c:numRef>
          </c:yVal>
          <c:smooth val="0"/>
          <c:extLst>
            <c:ext xmlns:c16="http://schemas.microsoft.com/office/drawing/2014/chart" uri="{C3380CC4-5D6E-409C-BE32-E72D297353CC}">
              <c16:uniqueId val="{00000013-0C7D-4D7F-997F-48A56EA03FEB}"/>
            </c:ext>
          </c:extLst>
        </c:ser>
        <c:dLbls>
          <c:showLegendKey val="0"/>
          <c:showVal val="1"/>
          <c:showCatName val="0"/>
          <c:showSerName val="0"/>
          <c:showPercent val="0"/>
          <c:showBubbleSize val="0"/>
        </c:dLbls>
        <c:axId val="46179840"/>
        <c:axId val="46181760"/>
      </c:scatterChart>
      <c:valAx>
        <c:axId val="46179840"/>
        <c:scaling>
          <c:orientation val="minMax"/>
          <c:max val="60.7"/>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8"/>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{FE6AA0D8-EA91-4444-8F5E-AD9DCF99A2B5}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290-4729-A936-C282BB87CA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{386A13DB-0247-40D3-9703-5A8C29112096}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90-4729-A936-C282BB87CA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{71D5E925-B991-4443-AEB5-2F2B2B299560}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90-4729-A936-C282BB87CA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{A340C20B-066C-4087-AEF2-78DF4E7D70D7}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90-4729-A936-C282BB87CA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{F5D38A28-152B-417E-9227-78F1A9F260B5}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90-4729-A936-C282BB87CAD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{D2712492-3B97-4708-8580-29F2C4233EB0}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290-4729-A936-C282BB87CAD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{C068946C-C86E-41BF-A54D-2A6E90936EA2}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290-4729-A936-C282BB87CAD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{A9BBC016-F012-414E-8AF6-A53C467503CB}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290-4729-A936-C282BB87CAD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{E42BACA9-9C0C-4FFA-A42F-CF6879ABDC4A}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290-4729-A936-C282BB87CA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6.8</c:v>
                </c:pt>
                <c:pt idx="16">
                  <c:v>5.9</c:v>
                </c:pt>
                <c:pt idx="24">
                  <c:v>5.9</c:v>
                </c:pt>
                <c:pt idx="32">
                  <c:v>6.5</c:v>
                </c:pt>
              </c:numCache>
            </c:numRef>
          </c:xVal>
          <c:yVal>
            <c:numRef>
              <c:f>公会計指標分析・財政指標組合せ分析表!$BP$73:$DC$73</c:f>
              <c:numCache>
                <c:formatCode>#,##0.0;"▲ "#,##0.0</c:formatCode>
                <c:ptCount val="40"/>
                <c:pt idx="0">
                  <c:v>43.4</c:v>
                </c:pt>
                <c:pt idx="8">
                  <c:v>43</c:v>
                </c:pt>
                <c:pt idx="16">
                  <c:v>44.9</c:v>
                </c:pt>
                <c:pt idx="24">
                  <c:v>54.6</c:v>
                </c:pt>
                <c:pt idx="32">
                  <c:v>61.4</c:v>
                </c:pt>
              </c:numCache>
            </c:numRef>
          </c:yVal>
          <c:smooth val="0"/>
          <c:extLst>
            <c:ext xmlns:c16="http://schemas.microsoft.com/office/drawing/2014/chart" uri="{C3380CC4-5D6E-409C-BE32-E72D297353CC}">
              <c16:uniqueId val="{00000009-6290-4729-A936-C282BB87CAD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{662CA24B-C72E-449C-8F3B-871AD463DB4A}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290-4729-A936-C282BB87CAD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{3A4854F1-75A5-4516-A7FA-DA7638D5CA5D}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90-4729-A936-C282BB87CA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{E00EB41F-19B6-420F-BE12-0D2951201D1B}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90-4729-A936-C282BB87CA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{D449FED2-44D5-42EC-9F94-08C2903CBD81}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90-4729-A936-C282BB87CA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{6C283BD6-9AE5-4B23-97C9-F17CF1664734}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90-4729-A936-C282BB87CAD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{BF95F7B2-3D25-478B-9074-58C8EBB9877A}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290-4729-A936-C282BB87CAD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{4585A3F6-2600-4784-84C4-BD328C54E5C3}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290-4729-A936-C282BB87CAD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{18B10672-1BAA-48ED-8FE2-62D73F0149FB}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290-4729-A936-C282BB87CAD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{F4AB7114-1A16-4182-9E70-A22C89DAB318}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290-4729-A936-C282BB87CA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6290-4729-A936-C282BB87CAD2}"/>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実質公債費比率の分子について、平成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年度から平成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まではほぼ横ばいで推移しており、これは、決算見込等状況を判断したうえで、地方債の発行を控えていることや、地方債を発行する際には、合併特例債などの交付税算入がある良質な起債を活用したことに起因す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しかし、平成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ついては、過去に実施した大型の建設改良事業の財源として発行した地方債の元利償還が開始されたため、前年と比較し増加している。今後も小学校整備等の財源として発行した地方債の元金償還により元利償還金が増加することを十分に考慮し、引き続き許可制移行基準である１８％を超えることのない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将来負担比率については、低い数値で安定しており、良好な状態である。</a:t>
          </a:r>
        </a:p>
        <a:p>
          <a:r>
            <a:rPr kumimoji="1" lang="ja-JP" altLang="en-US" sz="1400">
              <a:latin typeface="ＭＳ ゴシック" pitchFamily="49" charset="-128"/>
              <a:ea typeface="ＭＳ ゴシック" pitchFamily="49" charset="-128"/>
            </a:rPr>
            <a:t>　将来負担比率が低く抑えられている要因としては、充当可能財源等が多いことが挙げられる。</a:t>
          </a:r>
        </a:p>
        <a:p>
          <a:r>
            <a:rPr kumimoji="1" lang="ja-JP" altLang="en-US" sz="1400">
              <a:latin typeface="ＭＳ ゴシック" pitchFamily="49" charset="-128"/>
              <a:ea typeface="ＭＳ ゴシック" pitchFamily="49" charset="-128"/>
            </a:rPr>
            <a:t>　充当可能基金が財政調整基金を始めとして、約</a:t>
          </a:r>
          <a:r>
            <a:rPr kumimoji="1" lang="en-US" altLang="ja-JP" sz="1400">
              <a:latin typeface="ＭＳ ゴシック" pitchFamily="49" charset="-128"/>
              <a:ea typeface="ＭＳ ゴシック" pitchFamily="49" charset="-128"/>
            </a:rPr>
            <a:t>147</a:t>
          </a:r>
          <a:r>
            <a:rPr kumimoji="1" lang="ja-JP" altLang="en-US" sz="1400">
              <a:latin typeface="ＭＳ ゴシック" pitchFamily="49" charset="-128"/>
              <a:ea typeface="ＭＳ ゴシック" pitchFamily="49" charset="-128"/>
            </a:rPr>
            <a:t>億円あること、交付税措置のある起債を活用していることから、基準財政需要額算入見込額が約</a:t>
          </a:r>
          <a:r>
            <a:rPr kumimoji="1" lang="en-US" altLang="ja-JP" sz="1400">
              <a:latin typeface="ＭＳ ゴシック" pitchFamily="49" charset="-128"/>
              <a:ea typeface="ＭＳ ゴシック" pitchFamily="49" charset="-128"/>
            </a:rPr>
            <a:t>426</a:t>
          </a:r>
          <a:r>
            <a:rPr kumimoji="1" lang="ja-JP" altLang="en-US" sz="1400">
              <a:latin typeface="ＭＳ ゴシック" pitchFamily="49" charset="-128"/>
              <a:ea typeface="ＭＳ ゴシック" pitchFamily="49" charset="-128"/>
            </a:rPr>
            <a:t>億円あることによる。</a:t>
          </a:r>
        </a:p>
        <a:p>
          <a:r>
            <a:rPr kumimoji="1" lang="ja-JP" altLang="en-US" sz="1400">
              <a:latin typeface="ＭＳ ゴシック" pitchFamily="49" charset="-128"/>
              <a:ea typeface="ＭＳ ゴシック" pitchFamily="49" charset="-128"/>
            </a:rPr>
            <a:t>　しかし、今後予定されている大型の建設改良事業の財源として多額の起債発行を予定しており、将来負担額が増加する見込みであることから、今後も良質な起債を活用し、将来にわたって安定した財政運営が継続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北海道岩見沢市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年度において、普通交付税の減少等に起因する財源不足が生じたため財政調整基金を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億円取り崩したほか、ふるさとづくり推進基金や合併まちづくり推進基金も取り崩しており、基金全体の残高は減少した。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向けて持続可能な健全財政を維持していくためには、一定程度の基金残高を確保しておくことが必要であろうと考えており、特定の使途のために基金を蓄えているということではなく、自然災害への対応や年度間収支の調整など、必要やむを得ない場合にのみ、基金を取り崩すことになる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特定公共施設等整備基金　～　岩見沢市の総合計画に基づく特定公共施設等整備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ふるさとづくり推進基金　～　岩見沢市の特色を活かした個性豊かな新しいふるさとづくりを推進し、地域の振興を図る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合併まちづくり基金　～　市町村の合併に伴う市民の連帯の強化及び地域の振興に資する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　地域福祉づくりの推進及び交通遺児の福祉増進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緑が丘霊園管理基金　～　岩見沢市緑が丘霊園の管理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ふるさと応援寄附金を財源としているふるさとづくり推進基金について、寄附額が増加傾向であるため、積立額及び取崩額も増加傾向であるが、積立金残高はほぼ横ばい傾向となっている。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合併まちづくり基金については、各年度の起債償還額の範囲内での取崩しをしているため、減少している。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その他の基金については、大きな動きはなく、ほぼ横ばいとなっている。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向けて持続可能な健全財政を維持していくためには、一定程度の基金残高を確保しておくことが必要であろうと考えており、必要やむを得ない場合にのみ、基金の使途に応じた取り崩しを行うことになると思わ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普通交付税の合併算定替えによる特例措置の段階的縮減により、歳入が大きく減少し財源不足が生じたため、財政調整基金を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向けて持続可能な健全財政を維持していくためには、一定程度の基金残高を確保しておくことが必要であろうと考えており、特定の使途のために基金を蓄えているということではなく、自然災害への対応や年度間収支の調整など、必要やむを得ない場合にのみ、基金を取り崩すことになると思わ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減債基金は取り崩しておらず、運用における預金利息を積立てた。百万円単位での基金残高は増減なし。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将来に向けて持続可能な健全財政を維持していくためには、一定程度の基金残高を確保しておくことが必要であろうと考えており、必要やむを得ない場合にのみ、基金を取り崩すことになると思われる。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北海道岩見沢市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81,778
81,608
481.02
48,725,790
48,389,275
273,649
24,360,460
61,399,605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類似団体平均と比較すると同程度となっている。</a:t>
          </a:r>
        </a:p>
        <a:p>
          <a:r>
            <a:rPr kumimoji="1" lang="ja-JP" altLang="en-US" sz="1100">
              <a:latin typeface="ＭＳ Ｐゴシック" panose="020B0600070205080204" pitchFamily="50" charset="-128"/>
              <a:ea typeface="ＭＳ Ｐゴシック" panose="020B0600070205080204" pitchFamily="50" charset="-128"/>
            </a:rPr>
            <a:t>　平成２８年度に策定した公共施設等総合管理計画において、建築物系公共施設の総床面積を３０年間で３０％削減するという目標を掲げ、老朽化した施設の集約化・複合化や除却を進めており、今後も老朽化対策に積極的に取り組んで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10372</xdr:rowOff>
    </xdr:from>
    <xdr:to>
      <xdr:col>23</xdr:col>
      <xdr:colOff>136525</xdr:colOff>
      <xdr:row>31</xdr:row>
      <xdr:rowOff>111972</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160249</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075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31962</xdr:rowOff>
    </xdr:from>
    <xdr:to>
      <xdr:col>19</xdr:col>
      <xdr:colOff>187325</xdr:colOff>
      <xdr:row>31</xdr:row>
      <xdr:rowOff>133562</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61172</xdr:rowOff>
    </xdr:from>
    <xdr:to>
      <xdr:col>23</xdr:col>
      <xdr:colOff>85725</xdr:colOff>
      <xdr:row>31</xdr:row>
      <xdr:rowOff>82762</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4051300" y="6147647"/>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67945</xdr:rowOff>
    </xdr:from>
    <xdr:to>
      <xdr:col>15</xdr:col>
      <xdr:colOff>187325</xdr:colOff>
      <xdr:row>31</xdr:row>
      <xdr:rowOff>169545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82762</xdr:rowOff>
    </xdr:from>
    <xdr:to>
      <xdr:col>19</xdr:col>
      <xdr:colOff>136525</xdr:colOff>
      <xdr:row>31</xdr:row>
      <xdr:rowOff>118745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3289300" y="6169237"/>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5" name="n_1aveValue有形固定資産減価償却率">
          <a:extLst>
            <a:ext uri="{FF2B5EF4-FFF2-40B4-BE49-F238E27FC236}">
              <a16:creationId xmlns:a16="http://schemas.microsoft.com/office/drawing/2014/main" id="{00000000-0008-0000-0D00-000055000000}"/>
            </a:ext>
          </a:extLst>
        </xdr:cNvPr>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86" name="n_2aveValue有形固定資産減価償却率">
          <a:extLst>
            <a:ext uri="{FF2B5EF4-FFF2-40B4-BE49-F238E27FC236}">
              <a16:creationId xmlns:a16="http://schemas.microsoft.com/office/drawing/2014/main" id="{00000000-0008-0000-0D00-000056000000}"/>
            </a:ext>
          </a:extLst>
        </xdr:cNvPr>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7" name="n_3aveValue有形固定資産減価償却率">
          <a:extLst>
            <a:ext uri="{FF2B5EF4-FFF2-40B4-BE49-F238E27FC236}">
              <a16:creationId xmlns:a16="http://schemas.microsoft.com/office/drawing/2014/main" id="{00000000-0008-0000-0D00-000057000000}"/>
            </a:ext>
          </a:extLst>
        </xdr:cNvPr>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124689</xdr:rowOff>
    </xdr:from>
    <xdr:ext cx="405111" cy="259045"/>
    <xdr:sp macro="" textlink="">
      <xdr:nvSpPr>
        <xdr:cNvPr id="88" name="n_1mainValue有形固定資産減価償却率">
          <a:extLst>
            <a:ext uri="{FF2B5EF4-FFF2-40B4-BE49-F238E27FC236}">
              <a16:creationId xmlns:a16="http://schemas.microsoft.com/office/drawing/2014/main" id="{00000000-0008-0000-0D00-000058000000}"/>
            </a:ext>
          </a:extLst>
        </xdr:cNvPr>
        <xdr:cNvSpPr txBox="1"/>
      </xdr:nvSpPr>
      <xdr:spPr>
        <a:xfrm>
          <a:off x="38360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89" name="n_2mainValue有形固定資産減価償却率">
          <a:extLst>
            <a:ext uri="{FF2B5EF4-FFF2-40B4-BE49-F238E27FC236}">
              <a16:creationId xmlns:a16="http://schemas.microsoft.com/office/drawing/2014/main" id="{00000000-0008-0000-0D00-000059000000}"/>
            </a:ext>
          </a:extLst>
        </xdr:cNvPr>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類似団体平均と比較すると高い水準にある。</a:t>
          </a:r>
        </a:p>
        <a:p>
          <a:r>
            <a:rPr kumimoji="1" lang="ja-JP" altLang="en-US" sz="1100">
              <a:latin typeface="ＭＳ Ｐゴシック" panose="020B0600070205080204" pitchFamily="50" charset="-128"/>
              <a:ea typeface="ＭＳ Ｐゴシック" panose="020B0600070205080204" pitchFamily="50" charset="-128"/>
            </a:rPr>
            <a:t>　大型の建設改良事業の財源として発行した地方債により、将来負担額が増加傾向にあり、今後も市庁舎整備事業などの財源として地方債の発行や基金の取崩しが多くなることから、一時的に高い水準が続くものと考えられ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00000000-0008-0000-0D00-00007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a:extLst>
            <a:ext uri="{FF2B5EF4-FFF2-40B4-BE49-F238E27FC236}">
              <a16:creationId xmlns:a16="http://schemas.microsoft.com/office/drawing/2014/main" id="{00000000-0008-0000-0D00-000077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1" name="債務償還比率最大値テキスト">
          <a:extLst>
            <a:ext uri="{FF2B5EF4-FFF2-40B4-BE49-F238E27FC236}">
              <a16:creationId xmlns:a16="http://schemas.microsoft.com/office/drawing/2014/main" id="{00000000-0008-0000-0D00-000079000000}"/>
            </a:ext>
          </a:extLst>
        </xdr:cNvPr>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3" name="債務償還比率平均値テキスト">
          <a:extLst>
            <a:ext uri="{FF2B5EF4-FFF2-40B4-BE49-F238E27FC236}">
              <a16:creationId xmlns:a16="http://schemas.microsoft.com/office/drawing/2014/main" id="{00000000-0008-0000-0D00-00007B000000}"/>
            </a:ext>
          </a:extLst>
        </xdr:cNvPr>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4" name="フローチャート: 判断 123">
          <a:extLst>
            <a:ext uri="{FF2B5EF4-FFF2-40B4-BE49-F238E27FC236}">
              <a16:creationId xmlns:a16="http://schemas.microsoft.com/office/drawing/2014/main" id="{00000000-0008-0000-0D00-00007C000000}"/>
            </a:ext>
          </a:extLst>
        </xdr:cNvPr>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5" name="フローチャート: 判断 124">
          <a:extLst>
            <a:ext uri="{FF2B5EF4-FFF2-40B4-BE49-F238E27FC236}">
              <a16:creationId xmlns:a16="http://schemas.microsoft.com/office/drawing/2014/main" id="{00000000-0008-0000-0D00-00007D000000}"/>
            </a:ext>
          </a:extLst>
        </xdr:cNvPr>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102157</xdr:rowOff>
    </xdr:from>
    <xdr:to>
      <xdr:col>76</xdr:col>
      <xdr:colOff>73025</xdr:colOff>
      <xdr:row>29</xdr:row>
      <xdr:rowOff>32307</xdr:rowOff>
    </xdr:to>
    <xdr:sp macro="" textlink="">
      <xdr:nvSpPr>
        <xdr:cNvPr id="131" name="楕円 130">
          <a:extLst>
            <a:ext uri="{FF2B5EF4-FFF2-40B4-BE49-F238E27FC236}">
              <a16:creationId xmlns:a16="http://schemas.microsoft.com/office/drawing/2014/main" id="{00000000-0008-0000-0D00-000083000000}"/>
            </a:ext>
          </a:extLst>
        </xdr:cNvPr>
        <xdr:cNvSpPr/>
      </xdr:nvSpPr>
      <xdr:spPr>
        <a:xfrm>
          <a:off x="14744700" y="56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125034</xdr:rowOff>
    </xdr:from>
    <xdr:ext cx="469744" cy="259045"/>
    <xdr:sp macro="" textlink="">
      <xdr:nvSpPr>
        <xdr:cNvPr id="132" name="債務償還比率該当値テキスト">
          <a:extLst>
            <a:ext uri="{FF2B5EF4-FFF2-40B4-BE49-F238E27FC236}">
              <a16:creationId xmlns:a16="http://schemas.microsoft.com/office/drawing/2014/main" id="{00000000-0008-0000-0D00-000084000000}"/>
            </a:ext>
          </a:extLst>
        </xdr:cNvPr>
        <xdr:cNvSpPr txBox="1"/>
      </xdr:nvSpPr>
      <xdr:spPr>
        <a:xfrm>
          <a:off x="14846300" y="552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75170</xdr:rowOff>
    </xdr:from>
    <xdr:to>
      <xdr:col>72</xdr:col>
      <xdr:colOff>123825</xdr:colOff>
      <xdr:row>29</xdr:row>
      <xdr:rowOff>5320</xdr:rowOff>
    </xdr:to>
    <xdr:sp macro="" textlink="">
      <xdr:nvSpPr>
        <xdr:cNvPr id="133" name="楕円 132">
          <a:extLst>
            <a:ext uri="{FF2B5EF4-FFF2-40B4-BE49-F238E27FC236}">
              <a16:creationId xmlns:a16="http://schemas.microsoft.com/office/drawing/2014/main" id="{00000000-0008-0000-0D00-000085000000}"/>
            </a:ext>
          </a:extLst>
        </xdr:cNvPr>
        <xdr:cNvSpPr/>
      </xdr:nvSpPr>
      <xdr:spPr>
        <a:xfrm>
          <a:off x="14033500" y="56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125970</xdr:rowOff>
    </xdr:from>
    <xdr:to>
      <xdr:col>76</xdr:col>
      <xdr:colOff>22225</xdr:colOff>
      <xdr:row>28</xdr:row>
      <xdr:rowOff>152957</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084300" y="5698095"/>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112384</xdr:rowOff>
    </xdr:from>
    <xdr:ext cx="469744" cy="259045"/>
    <xdr:sp macro="" textlink="">
      <xdr:nvSpPr>
        <xdr:cNvPr id="135" name="n_1aveValue債務償還比率">
          <a:extLst>
            <a:ext uri="{FF2B5EF4-FFF2-40B4-BE49-F238E27FC236}">
              <a16:creationId xmlns:a16="http://schemas.microsoft.com/office/drawing/2014/main" id="{00000000-0008-0000-0D00-000087000000}"/>
            </a:ext>
          </a:extLst>
        </xdr:cNvPr>
        <xdr:cNvSpPr txBox="1"/>
      </xdr:nvSpPr>
      <xdr:spPr>
        <a:xfrm>
          <a:off x="13836727" y="602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21847</xdr:rowOff>
    </xdr:from>
    <xdr:ext cx="469744" cy="259045"/>
    <xdr:sp macro="" textlink="">
      <xdr:nvSpPr>
        <xdr:cNvPr id="136" name="n_1mainValue債務償還比率">
          <a:extLst>
            <a:ext uri="{FF2B5EF4-FFF2-40B4-BE49-F238E27FC236}">
              <a16:creationId xmlns:a16="http://schemas.microsoft.com/office/drawing/2014/main" id="{00000000-0008-0000-0D00-000088000000}"/>
            </a:ext>
          </a:extLst>
        </xdr:cNvPr>
        <xdr:cNvSpPr txBox="1"/>
      </xdr:nvSpPr>
      <xdr:spPr>
        <a:xfrm>
          <a:off x="13836727" y="542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00000000-0008-0000-0D00-00008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00000000-0008-0000-0D00-00008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北海道岩見沢市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81,778
81,608
481.02
48,725,790
48,389,275
273,649
24,360,460
61,399,605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13352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29210</xdr:rowOff>
    </xdr:from>
    <xdr:to>
      <xdr:col>24</xdr:col>
      <xdr:colOff>114300</xdr:colOff>
      <xdr:row>37</xdr:row>
      <xdr:rowOff>130810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52087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65405</xdr:rowOff>
    </xdr:from>
    <xdr:to>
      <xdr:col>20</xdr:col>
      <xdr:colOff>38100</xdr:colOff>
      <xdr:row>37</xdr:row>
      <xdr:rowOff>167005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80010</xdr:rowOff>
    </xdr:from>
    <xdr:to>
      <xdr:col>24</xdr:col>
      <xdr:colOff>63500</xdr:colOff>
      <xdr:row>37</xdr:row>
      <xdr:rowOff>116205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4236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78740</xdr:rowOff>
    </xdr:from>
    <xdr:to>
      <xdr:col>15</xdr:col>
      <xdr:colOff>101600</xdr:colOff>
      <xdr:row>38</xdr:row>
      <xdr:rowOff>8890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116205</xdr:rowOff>
    </xdr:from>
    <xdr:to>
      <xdr:col>19</xdr:col>
      <xdr:colOff>177800</xdr:colOff>
      <xdr:row>37</xdr:row>
      <xdr:rowOff>129540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4598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12082</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00000000-0008-0000-0E00-00006A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8" name="【道路】&#10;一人当たり延長最小値テキスト">
          <a:extLst>
            <a:ext uri="{FF2B5EF4-FFF2-40B4-BE49-F238E27FC236}">
              <a16:creationId xmlns:a16="http://schemas.microsoft.com/office/drawing/2014/main" id="{00000000-0008-0000-0E00-00006C000000}"/>
            </a:ext>
          </a:extLst>
        </xdr:cNvPr>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0" name="【道路】&#10;一人当たり延長最大値テキスト">
          <a:extLst>
            <a:ext uri="{FF2B5EF4-FFF2-40B4-BE49-F238E27FC236}">
              <a16:creationId xmlns:a16="http://schemas.microsoft.com/office/drawing/2014/main" id="{00000000-0008-0000-0E00-00006E000000}"/>
            </a:ext>
          </a:extLst>
        </xdr:cNvPr>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2" name="【道路】&#10;一人当たり延長平均値テキスト">
          <a:extLst>
            <a:ext uri="{FF2B5EF4-FFF2-40B4-BE49-F238E27FC236}">
              <a16:creationId xmlns:a16="http://schemas.microsoft.com/office/drawing/2014/main" id="{00000000-0008-0000-0E00-000070000000}"/>
            </a:ext>
          </a:extLst>
        </xdr:cNvPr>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117559</xdr:rowOff>
    </xdr:from>
    <xdr:to>
      <xdr:col>55</xdr:col>
      <xdr:colOff>50800</xdr:colOff>
      <xdr:row>40</xdr:row>
      <xdr:rowOff>47709</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10426700" y="680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95986</xdr:rowOff>
    </xdr:from>
    <xdr:ext cx="534377" cy="259045"/>
    <xdr:sp macro="" textlink="">
      <xdr:nvSpPr>
        <xdr:cNvPr id="123" name="【道路】&#10;一人当たり延長該当値テキスト">
          <a:extLst>
            <a:ext uri="{FF2B5EF4-FFF2-40B4-BE49-F238E27FC236}">
              <a16:creationId xmlns:a16="http://schemas.microsoft.com/office/drawing/2014/main" id="{00000000-0008-0000-0E00-00007B000000}"/>
            </a:ext>
          </a:extLst>
        </xdr:cNvPr>
        <xdr:cNvSpPr txBox="1"/>
      </xdr:nvSpPr>
      <xdr:spPr>
        <a:xfrm>
          <a:off x="10515600" y="678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123175</xdr:rowOff>
    </xdr:from>
    <xdr:to>
      <xdr:col>50</xdr:col>
      <xdr:colOff>165100</xdr:colOff>
      <xdr:row>40</xdr:row>
      <xdr:rowOff>53325</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9588500" y="680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168359</xdr:rowOff>
    </xdr:from>
    <xdr:to>
      <xdr:col>55</xdr:col>
      <xdr:colOff>0</xdr:colOff>
      <xdr:row>40</xdr:row>
      <xdr:rowOff>2525</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flipV="1">
          <a:off x="9639300" y="6854909"/>
          <a:ext cx="8382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132973</xdr:rowOff>
    </xdr:from>
    <xdr:to>
      <xdr:col>46</xdr:col>
      <xdr:colOff>38100</xdr:colOff>
      <xdr:row>40</xdr:row>
      <xdr:rowOff>63123</xdr:rowOff>
    </xdr:to>
    <xdr:sp macro="" textlink="">
      <xdr:nvSpPr>
        <xdr:cNvPr id="126" name="楕円 125">
          <a:extLst>
            <a:ext uri="{FF2B5EF4-FFF2-40B4-BE49-F238E27FC236}">
              <a16:creationId xmlns:a16="http://schemas.microsoft.com/office/drawing/2014/main" id="{00000000-0008-0000-0E00-00007E000000}"/>
            </a:ext>
          </a:extLst>
        </xdr:cNvPr>
        <xdr:cNvSpPr/>
      </xdr:nvSpPr>
      <xdr:spPr>
        <a:xfrm>
          <a:off x="8699500" y="681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2525</xdr:rowOff>
    </xdr:from>
    <xdr:to>
      <xdr:col>50</xdr:col>
      <xdr:colOff>114300</xdr:colOff>
      <xdr:row>40</xdr:row>
      <xdr:rowOff>12323</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flipV="1">
          <a:off x="8750300" y="686052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28" name="n_1aveValue【道路】&#10;一人当たり延長">
          <a:extLst>
            <a:ext uri="{FF2B5EF4-FFF2-40B4-BE49-F238E27FC236}">
              <a16:creationId xmlns:a16="http://schemas.microsoft.com/office/drawing/2014/main" id="{00000000-0008-0000-0E00-000080000000}"/>
            </a:ext>
          </a:extLst>
        </xdr:cNvPr>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29" name="n_2aveValue【道路】&#10;一人当たり延長">
          <a:extLst>
            <a:ext uri="{FF2B5EF4-FFF2-40B4-BE49-F238E27FC236}">
              <a16:creationId xmlns:a16="http://schemas.microsoft.com/office/drawing/2014/main" id="{00000000-0008-0000-0E00-000081000000}"/>
            </a:ext>
          </a:extLst>
        </xdr:cNvPr>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0" name="n_3aveValue【道路】&#10;一人当たり延長">
          <a:extLst>
            <a:ext uri="{FF2B5EF4-FFF2-40B4-BE49-F238E27FC236}">
              <a16:creationId xmlns:a16="http://schemas.microsoft.com/office/drawing/2014/main" id="{00000000-0008-0000-0E00-000082000000}"/>
            </a:ext>
          </a:extLst>
        </xdr:cNvPr>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44452</xdr:rowOff>
    </xdr:from>
    <xdr:ext cx="534377" cy="259045"/>
    <xdr:sp macro="" textlink="">
      <xdr:nvSpPr>
        <xdr:cNvPr id="131" name="n_1mainValue【道路】&#10;一人当たり延長">
          <a:extLst>
            <a:ext uri="{FF2B5EF4-FFF2-40B4-BE49-F238E27FC236}">
              <a16:creationId xmlns:a16="http://schemas.microsoft.com/office/drawing/2014/main" id="{00000000-0008-0000-0E00-000083000000}"/>
            </a:ext>
          </a:extLst>
        </xdr:cNvPr>
        <xdr:cNvSpPr txBox="1"/>
      </xdr:nvSpPr>
      <xdr:spPr>
        <a:xfrm>
          <a:off x="9359411" y="690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54250</xdr:rowOff>
    </xdr:from>
    <xdr:ext cx="534377" cy="259045"/>
    <xdr:sp macro="" textlink="">
      <xdr:nvSpPr>
        <xdr:cNvPr id="132" name="n_2mainValue【道路】&#10;一人当たり延長">
          <a:extLst>
            <a:ext uri="{FF2B5EF4-FFF2-40B4-BE49-F238E27FC236}">
              <a16:creationId xmlns:a16="http://schemas.microsoft.com/office/drawing/2014/main" id="{00000000-0008-0000-0E00-000084000000}"/>
            </a:ext>
          </a:extLst>
        </xdr:cNvPr>
        <xdr:cNvSpPr txBox="1"/>
      </xdr:nvSpPr>
      <xdr:spPr>
        <a:xfrm>
          <a:off x="8483111" y="691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00000000-0008-0000-0E00-00009F000000}"/>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00000000-0008-0000-0E00-0000A1000000}"/>
            </a:ext>
          </a:extLst>
        </xdr:cNvPr>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00000000-0008-0000-0E00-0000A3000000}"/>
            </a:ext>
          </a:extLst>
        </xdr:cNvPr>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4584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110507</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00000000-0008-0000-0E00-0000AE000000}"/>
            </a:ext>
          </a:extLst>
        </xdr:cNvPr>
        <xdr:cNvSpPr txBox="1"/>
      </xdr:nvSpPr>
      <xdr:spPr>
        <a:xfrm>
          <a:off x="4673600"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168003</xdr:rowOff>
    </xdr:from>
    <xdr:to>
      <xdr:col>20</xdr:col>
      <xdr:colOff>38100</xdr:colOff>
      <xdr:row>59</xdr:row>
      <xdr:rowOff>98153</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3746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11430</xdr:rowOff>
    </xdr:from>
    <xdr:to>
      <xdr:col>24</xdr:col>
      <xdr:colOff>63500</xdr:colOff>
      <xdr:row>59</xdr:row>
      <xdr:rowOff>47353</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flipV="1">
          <a:off x="3797300" y="1012698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19413</xdr:rowOff>
    </xdr:from>
    <xdr:to>
      <xdr:col>15</xdr:col>
      <xdr:colOff>101600</xdr:colOff>
      <xdr:row>59</xdr:row>
      <xdr:rowOff>121013</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2857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47353</xdr:rowOff>
    </xdr:from>
    <xdr:to>
      <xdr:col>19</xdr:col>
      <xdr:colOff>177800</xdr:colOff>
      <xdr:row>59</xdr:row>
      <xdr:rowOff>70213</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flipV="1">
          <a:off x="2908300" y="101629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79" name="n_1ave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0" name="n_2ave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1" name="n_3ave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89280</xdr:rowOff>
    </xdr:from>
    <xdr:ext cx="405111" cy="259045"/>
    <xdr:sp macro="" textlink="">
      <xdr:nvSpPr>
        <xdr:cNvPr id="182" name="n_1main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112140</xdr:rowOff>
    </xdr:from>
    <xdr:ext cx="405111" cy="259045"/>
    <xdr:sp macro="" textlink="">
      <xdr:nvSpPr>
        <xdr:cNvPr id="183" name="n_2main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27057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a:extLst>
            <a:ext uri="{FF2B5EF4-FFF2-40B4-BE49-F238E27FC236}">
              <a16:creationId xmlns:a16="http://schemas.microsoft.com/office/drawing/2014/main" id="{00000000-0008-0000-0E00-0000C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08" name="【橋りょう・トンネル】&#10;一人当たり有形固定資産（償却資産）額最小値テキスト">
          <a:extLst>
            <a:ext uri="{FF2B5EF4-FFF2-40B4-BE49-F238E27FC236}">
              <a16:creationId xmlns:a16="http://schemas.microsoft.com/office/drawing/2014/main" id="{00000000-0008-0000-0E00-0000D0000000}"/>
            </a:ext>
          </a:extLst>
        </xdr:cNvPr>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0" name="【橋りょう・トンネル】&#10;一人当たり有形固定資産（償却資産）額最大値テキスト">
          <a:extLst>
            <a:ext uri="{FF2B5EF4-FFF2-40B4-BE49-F238E27FC236}">
              <a16:creationId xmlns:a16="http://schemas.microsoft.com/office/drawing/2014/main" id="{00000000-0008-0000-0E00-0000D2000000}"/>
            </a:ext>
          </a:extLst>
        </xdr:cNvPr>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49433</xdr:rowOff>
    </xdr:from>
    <xdr:ext cx="599010" cy="259045"/>
    <xdr:sp macro="" textlink="">
      <xdr:nvSpPr>
        <xdr:cNvPr id="212" name="【橋りょう・トンネル】&#10;一人当たり有形固定資産（償却資産）額平均値テキスト">
          <a:extLst>
            <a:ext uri="{FF2B5EF4-FFF2-40B4-BE49-F238E27FC236}">
              <a16:creationId xmlns:a16="http://schemas.microsoft.com/office/drawing/2014/main" id="{00000000-0008-0000-0E00-0000D4000000}"/>
            </a:ext>
          </a:extLst>
        </xdr:cNvPr>
        <xdr:cNvSpPr txBox="1"/>
      </xdr:nvSpPr>
      <xdr:spPr>
        <a:xfrm>
          <a:off x="10515600" y="10850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3" name="フローチャート: 判断 212">
          <a:extLst>
            <a:ext uri="{FF2B5EF4-FFF2-40B4-BE49-F238E27FC236}">
              <a16:creationId xmlns:a16="http://schemas.microsoft.com/office/drawing/2014/main" id="{00000000-0008-0000-0E00-0000D5000000}"/>
            </a:ext>
          </a:extLst>
        </xdr:cNvPr>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4" name="フローチャート: 判断 213">
          <a:extLst>
            <a:ext uri="{FF2B5EF4-FFF2-40B4-BE49-F238E27FC236}">
              <a16:creationId xmlns:a16="http://schemas.microsoft.com/office/drawing/2014/main" id="{00000000-0008-0000-0E00-0000D6000000}"/>
            </a:ext>
          </a:extLst>
        </xdr:cNvPr>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5" name="フローチャート: 判断 214">
          <a:extLst>
            <a:ext uri="{FF2B5EF4-FFF2-40B4-BE49-F238E27FC236}">
              <a16:creationId xmlns:a16="http://schemas.microsoft.com/office/drawing/2014/main" id="{00000000-0008-0000-0E00-0000D7000000}"/>
            </a:ext>
          </a:extLst>
        </xdr:cNvPr>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16" name="フローチャート: 判断 215">
          <a:extLst>
            <a:ext uri="{FF2B5EF4-FFF2-40B4-BE49-F238E27FC236}">
              <a16:creationId xmlns:a16="http://schemas.microsoft.com/office/drawing/2014/main" id="{00000000-0008-0000-0E00-0000D8000000}"/>
            </a:ext>
          </a:extLst>
        </xdr:cNvPr>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52039</xdr:rowOff>
    </xdr:from>
    <xdr:to>
      <xdr:col>55</xdr:col>
      <xdr:colOff>50800</xdr:colOff>
      <xdr:row>63</xdr:row>
      <xdr:rowOff>153639</xdr:rowOff>
    </xdr:to>
    <xdr:sp macro="" textlink="">
      <xdr:nvSpPr>
        <xdr:cNvPr id="222" name="楕円 221">
          <a:extLst>
            <a:ext uri="{FF2B5EF4-FFF2-40B4-BE49-F238E27FC236}">
              <a16:creationId xmlns:a16="http://schemas.microsoft.com/office/drawing/2014/main" id="{00000000-0008-0000-0E00-0000DE000000}"/>
            </a:ext>
          </a:extLst>
        </xdr:cNvPr>
        <xdr:cNvSpPr/>
      </xdr:nvSpPr>
      <xdr:spPr>
        <a:xfrm>
          <a:off x="10426700" y="1085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74916</xdr:rowOff>
    </xdr:from>
    <xdr:ext cx="599010" cy="259045"/>
    <xdr:sp macro="" textlink="">
      <xdr:nvSpPr>
        <xdr:cNvPr id="223" name="【橋りょう・トンネル】&#10;一人当たり有形固定資産（償却資産）額該当値テキスト">
          <a:extLst>
            <a:ext uri="{FF2B5EF4-FFF2-40B4-BE49-F238E27FC236}">
              <a16:creationId xmlns:a16="http://schemas.microsoft.com/office/drawing/2014/main" id="{00000000-0008-0000-0E00-0000DF000000}"/>
            </a:ext>
          </a:extLst>
        </xdr:cNvPr>
        <xdr:cNvSpPr txBox="1"/>
      </xdr:nvSpPr>
      <xdr:spPr>
        <a:xfrm>
          <a:off x="10515600" y="1070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53131</xdr:rowOff>
    </xdr:from>
    <xdr:to>
      <xdr:col>50</xdr:col>
      <xdr:colOff>165100</xdr:colOff>
      <xdr:row>63</xdr:row>
      <xdr:rowOff>154731</xdr:rowOff>
    </xdr:to>
    <xdr:sp macro="" textlink="">
      <xdr:nvSpPr>
        <xdr:cNvPr id="224" name="楕円 223">
          <a:extLst>
            <a:ext uri="{FF2B5EF4-FFF2-40B4-BE49-F238E27FC236}">
              <a16:creationId xmlns:a16="http://schemas.microsoft.com/office/drawing/2014/main" id="{00000000-0008-0000-0E00-0000E0000000}"/>
            </a:ext>
          </a:extLst>
        </xdr:cNvPr>
        <xdr:cNvSpPr/>
      </xdr:nvSpPr>
      <xdr:spPr>
        <a:xfrm>
          <a:off x="9588500" y="1085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102839</xdr:rowOff>
    </xdr:from>
    <xdr:to>
      <xdr:col>55</xdr:col>
      <xdr:colOff>0</xdr:colOff>
      <xdr:row>63</xdr:row>
      <xdr:rowOff>103931</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flipV="1">
          <a:off x="9639300" y="10904189"/>
          <a:ext cx="8382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56169</xdr:rowOff>
    </xdr:from>
    <xdr:to>
      <xdr:col>46</xdr:col>
      <xdr:colOff>38100</xdr:colOff>
      <xdr:row>63</xdr:row>
      <xdr:rowOff>157769</xdr:rowOff>
    </xdr:to>
    <xdr:sp macro="" textlink="">
      <xdr:nvSpPr>
        <xdr:cNvPr id="226" name="楕円 225">
          <a:extLst>
            <a:ext uri="{FF2B5EF4-FFF2-40B4-BE49-F238E27FC236}">
              <a16:creationId xmlns:a16="http://schemas.microsoft.com/office/drawing/2014/main" id="{00000000-0008-0000-0E00-0000E2000000}"/>
            </a:ext>
          </a:extLst>
        </xdr:cNvPr>
        <xdr:cNvSpPr/>
      </xdr:nvSpPr>
      <xdr:spPr>
        <a:xfrm>
          <a:off x="8699500" y="1085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103931</xdr:rowOff>
    </xdr:from>
    <xdr:to>
      <xdr:col>50</xdr:col>
      <xdr:colOff>114300</xdr:colOff>
      <xdr:row>63</xdr:row>
      <xdr:rowOff>106969</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flipV="1">
          <a:off x="8750300" y="10905281"/>
          <a:ext cx="889000" cy="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162017</xdr:rowOff>
    </xdr:from>
    <xdr:ext cx="599010" cy="259045"/>
    <xdr:sp macro="" textlink="">
      <xdr:nvSpPr>
        <xdr:cNvPr id="228" name="n_1aveValue【橋りょう・トンネル】&#10;一人当たり有形固定資産（償却資産）額">
          <a:extLst>
            <a:ext uri="{FF2B5EF4-FFF2-40B4-BE49-F238E27FC236}">
              <a16:creationId xmlns:a16="http://schemas.microsoft.com/office/drawing/2014/main" id="{00000000-0008-0000-0E00-0000E4000000}"/>
            </a:ext>
          </a:extLst>
        </xdr:cNvPr>
        <xdr:cNvSpPr txBox="1"/>
      </xdr:nvSpPr>
      <xdr:spPr>
        <a:xfrm>
          <a:off x="93270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166774</xdr:rowOff>
    </xdr:from>
    <xdr:ext cx="599010" cy="259045"/>
    <xdr:sp macro="" textlink="">
      <xdr:nvSpPr>
        <xdr:cNvPr id="229" name="n_2aveValue【橋りょう・トンネル】&#10;一人当たり有形固定資産（償却資産）額">
          <a:extLst>
            <a:ext uri="{FF2B5EF4-FFF2-40B4-BE49-F238E27FC236}">
              <a16:creationId xmlns:a16="http://schemas.microsoft.com/office/drawing/2014/main" id="{00000000-0008-0000-0E00-0000E5000000}"/>
            </a:ext>
          </a:extLst>
        </xdr:cNvPr>
        <xdr:cNvSpPr txBox="1"/>
      </xdr:nvSpPr>
      <xdr:spPr>
        <a:xfrm>
          <a:off x="8450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30" name="n_3aveValue【橋りょう・トンネル】&#10;一人当たり有形固定資産（償却資産）額">
          <a:extLst>
            <a:ext uri="{FF2B5EF4-FFF2-40B4-BE49-F238E27FC236}">
              <a16:creationId xmlns:a16="http://schemas.microsoft.com/office/drawing/2014/main" id="{00000000-0008-0000-0E00-0000E6000000}"/>
            </a:ext>
          </a:extLst>
        </xdr:cNvPr>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171258</xdr:rowOff>
    </xdr:from>
    <xdr:ext cx="599010" cy="259045"/>
    <xdr:sp macro="" textlink="">
      <xdr:nvSpPr>
        <xdr:cNvPr id="231" name="n_1mainValue【橋りょう・トンネル】&#10;一人当たり有形固定資産（償却資産）額">
          <a:extLst>
            <a:ext uri="{FF2B5EF4-FFF2-40B4-BE49-F238E27FC236}">
              <a16:creationId xmlns:a16="http://schemas.microsoft.com/office/drawing/2014/main" id="{00000000-0008-0000-0E00-0000E7000000}"/>
            </a:ext>
          </a:extLst>
        </xdr:cNvPr>
        <xdr:cNvSpPr txBox="1"/>
      </xdr:nvSpPr>
      <xdr:spPr>
        <a:xfrm>
          <a:off x="9327095" y="106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2846</xdr:rowOff>
    </xdr:from>
    <xdr:ext cx="599010" cy="259045"/>
    <xdr:sp macro="" textlink="">
      <xdr:nvSpPr>
        <xdr:cNvPr id="232" name="n_2mainValue【橋りょう・トンネル】&#10;一人当たり有形固定資産（償却資産）額">
          <a:extLst>
            <a:ext uri="{FF2B5EF4-FFF2-40B4-BE49-F238E27FC236}">
              <a16:creationId xmlns:a16="http://schemas.microsoft.com/office/drawing/2014/main" id="{00000000-0008-0000-0E00-0000E8000000}"/>
            </a:ext>
          </a:extLst>
        </xdr:cNvPr>
        <xdr:cNvSpPr txBox="1"/>
      </xdr:nvSpPr>
      <xdr:spPr>
        <a:xfrm>
          <a:off x="8450795" y="1063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a:extLst>
            <a:ext uri="{FF2B5EF4-FFF2-40B4-BE49-F238E27FC236}">
              <a16:creationId xmlns:a16="http://schemas.microsoft.com/office/drawing/2014/main" id="{00000000-0008-0000-0E00-0000F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56" name="【公営住宅】&#10;有形固定資産減価償却率最小値テキスト">
          <a:extLst>
            <a:ext uri="{FF2B5EF4-FFF2-40B4-BE49-F238E27FC236}">
              <a16:creationId xmlns:a16="http://schemas.microsoft.com/office/drawing/2014/main" id="{00000000-0008-0000-0E00-000000010000}"/>
            </a:ext>
          </a:extLst>
        </xdr:cNvPr>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58" name="【公営住宅】&#10;有形固定資産減価償却率最大値テキスト">
          <a:extLst>
            <a:ext uri="{FF2B5EF4-FFF2-40B4-BE49-F238E27FC236}">
              <a16:creationId xmlns:a16="http://schemas.microsoft.com/office/drawing/2014/main" id="{00000000-0008-0000-0E00-000002010000}"/>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87901</xdr:rowOff>
    </xdr:from>
    <xdr:ext cx="405111" cy="259045"/>
    <xdr:sp macro="" textlink="">
      <xdr:nvSpPr>
        <xdr:cNvPr id="260" name="【公営住宅】&#10;有形固定資産減価償却率平均値テキスト">
          <a:extLst>
            <a:ext uri="{FF2B5EF4-FFF2-40B4-BE49-F238E27FC236}">
              <a16:creationId xmlns:a16="http://schemas.microsoft.com/office/drawing/2014/main" id="{00000000-0008-0000-0E00-000004010000}"/>
            </a:ext>
          </a:extLst>
        </xdr:cNvPr>
        <xdr:cNvSpPr txBox="1"/>
      </xdr:nvSpPr>
      <xdr:spPr>
        <a:xfrm>
          <a:off x="4673600" y="1397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3" name="フローチャート: 判断 262">
          <a:extLst>
            <a:ext uri="{FF2B5EF4-FFF2-40B4-BE49-F238E27FC236}">
              <a16:creationId xmlns:a16="http://schemas.microsoft.com/office/drawing/2014/main" id="{00000000-0008-0000-0E00-000007010000}"/>
            </a:ext>
          </a:extLst>
        </xdr:cNvPr>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64" name="フローチャート: 判断 263">
          <a:extLst>
            <a:ext uri="{FF2B5EF4-FFF2-40B4-BE49-F238E27FC236}">
              <a16:creationId xmlns:a16="http://schemas.microsoft.com/office/drawing/2014/main" id="{00000000-0008-0000-0E00-000008010000}"/>
            </a:ext>
          </a:extLst>
        </xdr:cNvPr>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161037</xdr:rowOff>
    </xdr:from>
    <xdr:to>
      <xdr:col>24</xdr:col>
      <xdr:colOff>114300</xdr:colOff>
      <xdr:row>84</xdr:row>
      <xdr:rowOff>91187</xdr:rowOff>
    </xdr:to>
    <xdr:sp macro="" textlink="">
      <xdr:nvSpPr>
        <xdr:cNvPr id="270" name="楕円 269">
          <a:extLst>
            <a:ext uri="{FF2B5EF4-FFF2-40B4-BE49-F238E27FC236}">
              <a16:creationId xmlns:a16="http://schemas.microsoft.com/office/drawing/2014/main" id="{00000000-0008-0000-0E00-00000E010000}"/>
            </a:ext>
          </a:extLst>
        </xdr:cNvPr>
        <xdr:cNvSpPr/>
      </xdr:nvSpPr>
      <xdr:spPr>
        <a:xfrm>
          <a:off x="45847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139464</xdr:rowOff>
    </xdr:from>
    <xdr:ext cx="405111" cy="259045"/>
    <xdr:sp macro="" textlink="">
      <xdr:nvSpPr>
        <xdr:cNvPr id="271" name="【公営住宅】&#10;有形固定資産減価償却率該当値テキスト">
          <a:extLst>
            <a:ext uri="{FF2B5EF4-FFF2-40B4-BE49-F238E27FC236}">
              <a16:creationId xmlns:a16="http://schemas.microsoft.com/office/drawing/2014/main" id="{00000000-0008-0000-0E00-00000F010000}"/>
            </a:ext>
          </a:extLst>
        </xdr:cNvPr>
        <xdr:cNvSpPr txBox="1"/>
      </xdr:nvSpPr>
      <xdr:spPr>
        <a:xfrm>
          <a:off x="4673600" y="143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14732</xdr:rowOff>
    </xdr:from>
    <xdr:to>
      <xdr:col>20</xdr:col>
      <xdr:colOff>38100</xdr:colOff>
      <xdr:row>84</xdr:row>
      <xdr:rowOff>116332</xdr:rowOff>
    </xdr:to>
    <xdr:sp macro="" textlink="">
      <xdr:nvSpPr>
        <xdr:cNvPr id="272" name="楕円 271">
          <a:extLst>
            <a:ext uri="{FF2B5EF4-FFF2-40B4-BE49-F238E27FC236}">
              <a16:creationId xmlns:a16="http://schemas.microsoft.com/office/drawing/2014/main" id="{00000000-0008-0000-0E00-000010010000}"/>
            </a:ext>
          </a:extLst>
        </xdr:cNvPr>
        <xdr:cNvSpPr/>
      </xdr:nvSpPr>
      <xdr:spPr>
        <a:xfrm>
          <a:off x="3746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40387</xdr:rowOff>
    </xdr:from>
    <xdr:to>
      <xdr:col>24</xdr:col>
      <xdr:colOff>63500</xdr:colOff>
      <xdr:row>84</xdr:row>
      <xdr:rowOff>65532</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flipV="1">
          <a:off x="3797300" y="14442187"/>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28448</xdr:rowOff>
    </xdr:from>
    <xdr:to>
      <xdr:col>15</xdr:col>
      <xdr:colOff>101600</xdr:colOff>
      <xdr:row>84</xdr:row>
      <xdr:rowOff>130048</xdr:rowOff>
    </xdr:to>
    <xdr:sp macro="" textlink="">
      <xdr:nvSpPr>
        <xdr:cNvPr id="274" name="楕円 273">
          <a:extLst>
            <a:ext uri="{FF2B5EF4-FFF2-40B4-BE49-F238E27FC236}">
              <a16:creationId xmlns:a16="http://schemas.microsoft.com/office/drawing/2014/main" id="{00000000-0008-0000-0E00-000012010000}"/>
            </a:ext>
          </a:extLst>
        </xdr:cNvPr>
        <xdr:cNvSpPr/>
      </xdr:nvSpPr>
      <xdr:spPr>
        <a:xfrm>
          <a:off x="2857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65532</xdr:rowOff>
    </xdr:from>
    <xdr:to>
      <xdr:col>19</xdr:col>
      <xdr:colOff>177800</xdr:colOff>
      <xdr:row>84</xdr:row>
      <xdr:rowOff>79248</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flipV="1">
          <a:off x="2908300" y="14467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16273</xdr:rowOff>
    </xdr:from>
    <xdr:ext cx="405111" cy="259045"/>
    <xdr:sp macro="" textlink="">
      <xdr:nvSpPr>
        <xdr:cNvPr id="276" name="n_1aveValue【公営住宅】&#10;有形固定資産減価償却率">
          <a:extLst>
            <a:ext uri="{FF2B5EF4-FFF2-40B4-BE49-F238E27FC236}">
              <a16:creationId xmlns:a16="http://schemas.microsoft.com/office/drawing/2014/main" id="{00000000-0008-0000-0E00-000014010000}"/>
            </a:ext>
          </a:extLst>
        </xdr:cNvPr>
        <xdr:cNvSpPr txBox="1"/>
      </xdr:nvSpPr>
      <xdr:spPr>
        <a:xfrm>
          <a:off x="35820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41419</xdr:rowOff>
    </xdr:from>
    <xdr:ext cx="405111" cy="259045"/>
    <xdr:sp macro="" textlink="">
      <xdr:nvSpPr>
        <xdr:cNvPr id="277" name="n_2aveValue【公営住宅】&#10;有形固定資産減価償却率">
          <a:extLst>
            <a:ext uri="{FF2B5EF4-FFF2-40B4-BE49-F238E27FC236}">
              <a16:creationId xmlns:a16="http://schemas.microsoft.com/office/drawing/2014/main" id="{00000000-0008-0000-0E00-000015010000}"/>
            </a:ext>
          </a:extLst>
        </xdr:cNvPr>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278" name="n_3aveValue【公営住宅】&#10;有形固定資産減価償却率">
          <a:extLst>
            <a:ext uri="{FF2B5EF4-FFF2-40B4-BE49-F238E27FC236}">
              <a16:creationId xmlns:a16="http://schemas.microsoft.com/office/drawing/2014/main" id="{00000000-0008-0000-0E00-000016010000}"/>
            </a:ext>
          </a:extLst>
        </xdr:cNvPr>
        <xdr:cNvSpPr txBox="1"/>
      </xdr:nvSpPr>
      <xdr:spPr>
        <a:xfrm>
          <a:off x="1816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107459</xdr:rowOff>
    </xdr:from>
    <xdr:ext cx="405111" cy="259045"/>
    <xdr:sp macro="" textlink="">
      <xdr:nvSpPr>
        <xdr:cNvPr id="279" name="n_1mainValue【公営住宅】&#10;有形固定資産減価償却率">
          <a:extLst>
            <a:ext uri="{FF2B5EF4-FFF2-40B4-BE49-F238E27FC236}">
              <a16:creationId xmlns:a16="http://schemas.microsoft.com/office/drawing/2014/main" id="{00000000-0008-0000-0E00-000017010000}"/>
            </a:ext>
          </a:extLst>
        </xdr:cNvPr>
        <xdr:cNvSpPr txBox="1"/>
      </xdr:nvSpPr>
      <xdr:spPr>
        <a:xfrm>
          <a:off x="3582044" y="1450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121175</xdr:rowOff>
    </xdr:from>
    <xdr:ext cx="405111" cy="259045"/>
    <xdr:sp macro="" textlink="">
      <xdr:nvSpPr>
        <xdr:cNvPr id="280" name="n_2mainValue【公営住宅】&#10;有形固定資産減価償却率">
          <a:extLst>
            <a:ext uri="{FF2B5EF4-FFF2-40B4-BE49-F238E27FC236}">
              <a16:creationId xmlns:a16="http://schemas.microsoft.com/office/drawing/2014/main" id="{00000000-0008-0000-0E00-000018010000}"/>
            </a:ext>
          </a:extLst>
        </xdr:cNvPr>
        <xdr:cNvSpPr txBox="1"/>
      </xdr:nvSpPr>
      <xdr:spPr>
        <a:xfrm>
          <a:off x="2705744" y="1452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a:extLst>
            <a:ext uri="{FF2B5EF4-FFF2-40B4-BE49-F238E27FC236}">
              <a16:creationId xmlns:a16="http://schemas.microsoft.com/office/drawing/2014/main" id="{00000000-0008-0000-0E00-00002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05" name="【公営住宅】&#10;一人当たり面積最小値テキスト">
          <a:extLst>
            <a:ext uri="{FF2B5EF4-FFF2-40B4-BE49-F238E27FC236}">
              <a16:creationId xmlns:a16="http://schemas.microsoft.com/office/drawing/2014/main" id="{00000000-0008-0000-0E00-000031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07" name="【公営住宅】&#10;一人当たり面積最大値テキスト">
          <a:extLst>
            <a:ext uri="{FF2B5EF4-FFF2-40B4-BE49-F238E27FC236}">
              <a16:creationId xmlns:a16="http://schemas.microsoft.com/office/drawing/2014/main" id="{00000000-0008-0000-0E00-000033010000}"/>
            </a:ext>
          </a:extLst>
        </xdr:cNvPr>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309" name="【公営住宅】&#10;一人当たり面積平均値テキスト">
          <a:extLst>
            <a:ext uri="{FF2B5EF4-FFF2-40B4-BE49-F238E27FC236}">
              <a16:creationId xmlns:a16="http://schemas.microsoft.com/office/drawing/2014/main" id="{00000000-0008-0000-0E00-000035010000}"/>
            </a:ext>
          </a:extLst>
        </xdr:cNvPr>
        <xdr:cNvSpPr txBox="1"/>
      </xdr:nvSpPr>
      <xdr:spPr>
        <a:xfrm>
          <a:off x="10515600"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12" name="フローチャート: 判断 311">
          <a:extLst>
            <a:ext uri="{FF2B5EF4-FFF2-40B4-BE49-F238E27FC236}">
              <a16:creationId xmlns:a16="http://schemas.microsoft.com/office/drawing/2014/main" id="{00000000-0008-0000-0E00-000038010000}"/>
            </a:ext>
          </a:extLst>
        </xdr:cNvPr>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13" name="フローチャート: 判断 312">
          <a:extLst>
            <a:ext uri="{FF2B5EF4-FFF2-40B4-BE49-F238E27FC236}">
              <a16:creationId xmlns:a16="http://schemas.microsoft.com/office/drawing/2014/main" id="{00000000-0008-0000-0E00-000039010000}"/>
            </a:ext>
          </a:extLst>
        </xdr:cNvPr>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80263</xdr:rowOff>
    </xdr:from>
    <xdr:to>
      <xdr:col>55</xdr:col>
      <xdr:colOff>50800</xdr:colOff>
      <xdr:row>79</xdr:row>
      <xdr:rowOff>10413</xdr:rowOff>
    </xdr:to>
    <xdr:sp macro="" textlink="">
      <xdr:nvSpPr>
        <xdr:cNvPr id="319" name="楕円 318">
          <a:extLst>
            <a:ext uri="{FF2B5EF4-FFF2-40B4-BE49-F238E27FC236}">
              <a16:creationId xmlns:a16="http://schemas.microsoft.com/office/drawing/2014/main" id="{00000000-0008-0000-0E00-00003F010000}"/>
            </a:ext>
          </a:extLst>
        </xdr:cNvPr>
        <xdr:cNvSpPr/>
      </xdr:nvSpPr>
      <xdr:spPr>
        <a:xfrm>
          <a:off x="10426700" y="1345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103140</xdr:rowOff>
    </xdr:from>
    <xdr:ext cx="469744" cy="259045"/>
    <xdr:sp macro="" textlink="">
      <xdr:nvSpPr>
        <xdr:cNvPr id="320" name="【公営住宅】&#10;一人当たり面積該当値テキスト">
          <a:extLst>
            <a:ext uri="{FF2B5EF4-FFF2-40B4-BE49-F238E27FC236}">
              <a16:creationId xmlns:a16="http://schemas.microsoft.com/office/drawing/2014/main" id="{00000000-0008-0000-0E00-000040010000}"/>
            </a:ext>
          </a:extLst>
        </xdr:cNvPr>
        <xdr:cNvSpPr txBox="1"/>
      </xdr:nvSpPr>
      <xdr:spPr>
        <a:xfrm>
          <a:off x="10515600" y="1330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81026</xdr:rowOff>
    </xdr:from>
    <xdr:to>
      <xdr:col>50</xdr:col>
      <xdr:colOff>165100</xdr:colOff>
      <xdr:row>79</xdr:row>
      <xdr:rowOff>11176</xdr:rowOff>
    </xdr:to>
    <xdr:sp macro="" textlink="">
      <xdr:nvSpPr>
        <xdr:cNvPr id="321" name="楕円 320">
          <a:extLst>
            <a:ext uri="{FF2B5EF4-FFF2-40B4-BE49-F238E27FC236}">
              <a16:creationId xmlns:a16="http://schemas.microsoft.com/office/drawing/2014/main" id="{00000000-0008-0000-0E00-000041010000}"/>
            </a:ext>
          </a:extLst>
        </xdr:cNvPr>
        <xdr:cNvSpPr/>
      </xdr:nvSpPr>
      <xdr:spPr>
        <a:xfrm>
          <a:off x="9588500" y="134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131063</xdr:rowOff>
    </xdr:from>
    <xdr:to>
      <xdr:col>55</xdr:col>
      <xdr:colOff>0</xdr:colOff>
      <xdr:row>78</xdr:row>
      <xdr:rowOff>131826</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flipV="1">
          <a:off x="9639300" y="13504163"/>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101600</xdr:rowOff>
    </xdr:from>
    <xdr:to>
      <xdr:col>46</xdr:col>
      <xdr:colOff>38100</xdr:colOff>
      <xdr:row>79</xdr:row>
      <xdr:rowOff>31750</xdr:rowOff>
    </xdr:to>
    <xdr:sp macro="" textlink="">
      <xdr:nvSpPr>
        <xdr:cNvPr id="323" name="楕円 322">
          <a:extLst>
            <a:ext uri="{FF2B5EF4-FFF2-40B4-BE49-F238E27FC236}">
              <a16:creationId xmlns:a16="http://schemas.microsoft.com/office/drawing/2014/main" id="{00000000-0008-0000-0E00-000043010000}"/>
            </a:ext>
          </a:extLst>
        </xdr:cNvPr>
        <xdr:cNvSpPr/>
      </xdr:nvSpPr>
      <xdr:spPr>
        <a:xfrm>
          <a:off x="8699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131826</xdr:rowOff>
    </xdr:from>
    <xdr:to>
      <xdr:col>50</xdr:col>
      <xdr:colOff>114300</xdr:colOff>
      <xdr:row>78</xdr:row>
      <xdr:rowOff>152400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flipV="1">
          <a:off x="8750300" y="135049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91457</xdr:rowOff>
    </xdr:from>
    <xdr:ext cx="469744" cy="259045"/>
    <xdr:sp macro="" textlink="">
      <xdr:nvSpPr>
        <xdr:cNvPr id="325" name="n_1aveValue【公営住宅】&#10;一人当たり面積">
          <a:extLst>
            <a:ext uri="{FF2B5EF4-FFF2-40B4-BE49-F238E27FC236}">
              <a16:creationId xmlns:a16="http://schemas.microsoft.com/office/drawing/2014/main" id="{00000000-0008-0000-0E00-000045010000}"/>
            </a:ext>
          </a:extLst>
        </xdr:cNvPr>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136414</xdr:rowOff>
    </xdr:from>
    <xdr:ext cx="469744" cy="259045"/>
    <xdr:sp macro="" textlink="">
      <xdr:nvSpPr>
        <xdr:cNvPr id="326" name="n_2aveValue【公営住宅】&#10;一人当たり面積">
          <a:extLst>
            <a:ext uri="{FF2B5EF4-FFF2-40B4-BE49-F238E27FC236}">
              <a16:creationId xmlns:a16="http://schemas.microsoft.com/office/drawing/2014/main" id="{00000000-0008-0000-0E00-000046010000}"/>
            </a:ext>
          </a:extLst>
        </xdr:cNvPr>
        <xdr:cNvSpPr txBox="1"/>
      </xdr:nvSpPr>
      <xdr:spPr>
        <a:xfrm>
          <a:off x="85154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27" name="n_3aveValue【公営住宅】&#10;一人当たり面積">
          <a:extLst>
            <a:ext uri="{FF2B5EF4-FFF2-40B4-BE49-F238E27FC236}">
              <a16:creationId xmlns:a16="http://schemas.microsoft.com/office/drawing/2014/main" id="{00000000-0008-0000-0E00-000047010000}"/>
            </a:ext>
          </a:extLst>
        </xdr:cNvPr>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27703</xdr:rowOff>
    </xdr:from>
    <xdr:ext cx="469744" cy="259045"/>
    <xdr:sp macro="" textlink="">
      <xdr:nvSpPr>
        <xdr:cNvPr id="328" name="n_1mainValue【公営住宅】&#10;一人当たり面積">
          <a:extLst>
            <a:ext uri="{FF2B5EF4-FFF2-40B4-BE49-F238E27FC236}">
              <a16:creationId xmlns:a16="http://schemas.microsoft.com/office/drawing/2014/main" id="{00000000-0008-0000-0E00-000048010000}"/>
            </a:ext>
          </a:extLst>
        </xdr:cNvPr>
        <xdr:cNvSpPr txBox="1"/>
      </xdr:nvSpPr>
      <xdr:spPr>
        <a:xfrm>
          <a:off x="9391727" y="1322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48277</xdr:rowOff>
    </xdr:from>
    <xdr:ext cx="469744" cy="259045"/>
    <xdr:sp macro="" textlink="">
      <xdr:nvSpPr>
        <xdr:cNvPr id="329" name="n_2mainValue【公営住宅】&#10;一人当たり面積">
          <a:extLst>
            <a:ext uri="{FF2B5EF4-FFF2-40B4-BE49-F238E27FC236}">
              <a16:creationId xmlns:a16="http://schemas.microsoft.com/office/drawing/2014/main" id="{00000000-0008-0000-0E00-000049010000}"/>
            </a:ext>
          </a:extLst>
        </xdr:cNvPr>
        <xdr:cNvSpPr txBox="1"/>
      </xdr:nvSpPr>
      <xdr:spPr>
        <a:xfrm>
          <a:off x="8515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00000000-0008-0000-0E00-00007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71" name="【認定こども園・幼稚園・保育所】&#10;有形固定資産減価償却率最小値テキスト">
          <a:extLst>
            <a:ext uri="{FF2B5EF4-FFF2-40B4-BE49-F238E27FC236}">
              <a16:creationId xmlns:a16="http://schemas.microsoft.com/office/drawing/2014/main" id="{00000000-0008-0000-0E00-000073010000}"/>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3" name="【認定こども園・幼稚園・保育所】&#10;有形固定資産減価償却率最大値テキスト">
          <a:extLst>
            <a:ext uri="{FF2B5EF4-FFF2-40B4-BE49-F238E27FC236}">
              <a16:creationId xmlns:a16="http://schemas.microsoft.com/office/drawing/2014/main" id="{00000000-0008-0000-0E00-000075010000}"/>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71137</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00000000-0008-0000-0E00-000077010000}"/>
            </a:ext>
          </a:extLst>
        </xdr:cNvPr>
        <xdr:cNvSpPr txBox="1"/>
      </xdr:nvSpPr>
      <xdr:spPr>
        <a:xfrm>
          <a:off x="16357600" y="641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76" name="フローチャート: 判断 375">
          <a:extLst>
            <a:ext uri="{FF2B5EF4-FFF2-40B4-BE49-F238E27FC236}">
              <a16:creationId xmlns:a16="http://schemas.microsoft.com/office/drawing/2014/main" id="{00000000-0008-0000-0E00-000078010000}"/>
            </a:ext>
          </a:extLst>
        </xdr:cNvPr>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77" name="フローチャート: 判断 376">
          <a:extLst>
            <a:ext uri="{FF2B5EF4-FFF2-40B4-BE49-F238E27FC236}">
              <a16:creationId xmlns:a16="http://schemas.microsoft.com/office/drawing/2014/main" id="{00000000-0008-0000-0E00-000079010000}"/>
            </a:ext>
          </a:extLst>
        </xdr:cNvPr>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78" name="フローチャート: 判断 377">
          <a:extLst>
            <a:ext uri="{FF2B5EF4-FFF2-40B4-BE49-F238E27FC236}">
              <a16:creationId xmlns:a16="http://schemas.microsoft.com/office/drawing/2014/main" id="{00000000-0008-0000-0E00-00007A010000}"/>
            </a:ext>
          </a:extLst>
        </xdr:cNvPr>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79" name="フローチャート: 判断 378">
          <a:extLst>
            <a:ext uri="{FF2B5EF4-FFF2-40B4-BE49-F238E27FC236}">
              <a16:creationId xmlns:a16="http://schemas.microsoft.com/office/drawing/2014/main" id="{00000000-0008-0000-0E00-00007B010000}"/>
            </a:ext>
          </a:extLst>
        </xdr:cNvPr>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124460</xdr:rowOff>
    </xdr:from>
    <xdr:to>
      <xdr:col>85</xdr:col>
      <xdr:colOff>177800</xdr:colOff>
      <xdr:row>39</xdr:row>
      <xdr:rowOff>54610</xdr:rowOff>
    </xdr:to>
    <xdr:sp macro="" textlink="">
      <xdr:nvSpPr>
        <xdr:cNvPr id="385" name="楕円 384">
          <a:extLst>
            <a:ext uri="{FF2B5EF4-FFF2-40B4-BE49-F238E27FC236}">
              <a16:creationId xmlns:a16="http://schemas.microsoft.com/office/drawing/2014/main" id="{00000000-0008-0000-0E00-000081010000}"/>
            </a:ext>
          </a:extLst>
        </xdr:cNvPr>
        <xdr:cNvSpPr/>
      </xdr:nvSpPr>
      <xdr:spPr>
        <a:xfrm>
          <a:off x="16268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102887</xdr:rowOff>
    </xdr:from>
    <xdr:ext cx="405111" cy="259045"/>
    <xdr:sp macro="" textlink="">
      <xdr:nvSpPr>
        <xdr:cNvPr id="386" name="【認定こども園・幼稚園・保育所】&#10;有形固定資産減価償却率該当値テキスト">
          <a:extLst>
            <a:ext uri="{FF2B5EF4-FFF2-40B4-BE49-F238E27FC236}">
              <a16:creationId xmlns:a16="http://schemas.microsoft.com/office/drawing/2014/main" id="{00000000-0008-0000-0E00-000082010000}"/>
            </a:ext>
          </a:extLst>
        </xdr:cNvPr>
        <xdr:cNvSpPr txBox="1"/>
      </xdr:nvSpPr>
      <xdr:spPr>
        <a:xfrm>
          <a:off x="1635760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4445</xdr:rowOff>
    </xdr:from>
    <xdr:to>
      <xdr:col>81</xdr:col>
      <xdr:colOff>101600</xdr:colOff>
      <xdr:row>39</xdr:row>
      <xdr:rowOff>106045</xdr:rowOff>
    </xdr:to>
    <xdr:sp macro="" textlink="">
      <xdr:nvSpPr>
        <xdr:cNvPr id="387" name="楕円 386">
          <a:extLst>
            <a:ext uri="{FF2B5EF4-FFF2-40B4-BE49-F238E27FC236}">
              <a16:creationId xmlns:a16="http://schemas.microsoft.com/office/drawing/2014/main" id="{00000000-0008-0000-0E00-000083010000}"/>
            </a:ext>
          </a:extLst>
        </xdr:cNvPr>
        <xdr:cNvSpPr/>
      </xdr:nvSpPr>
      <xdr:spPr>
        <a:xfrm>
          <a:off x="15430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3810</xdr:rowOff>
    </xdr:from>
    <xdr:to>
      <xdr:col>85</xdr:col>
      <xdr:colOff>127000</xdr:colOff>
      <xdr:row>39</xdr:row>
      <xdr:rowOff>55245</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flipV="1">
          <a:off x="15481300" y="66903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xdr:rowOff>
    </xdr:from>
    <xdr:to>
      <xdr:col>76</xdr:col>
      <xdr:colOff>165100</xdr:colOff>
      <xdr:row>39</xdr:row>
      <xdr:rowOff>104140</xdr:rowOff>
    </xdr:to>
    <xdr:sp macro="" textlink="">
      <xdr:nvSpPr>
        <xdr:cNvPr id="389" name="楕円 388">
          <a:extLst>
            <a:ext uri="{FF2B5EF4-FFF2-40B4-BE49-F238E27FC236}">
              <a16:creationId xmlns:a16="http://schemas.microsoft.com/office/drawing/2014/main" id="{00000000-0008-0000-0E00-000085010000}"/>
            </a:ext>
          </a:extLst>
        </xdr:cNvPr>
        <xdr:cNvSpPr/>
      </xdr:nvSpPr>
      <xdr:spPr>
        <a:xfrm>
          <a:off x="14541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53340</xdr:rowOff>
    </xdr:from>
    <xdr:to>
      <xdr:col>81</xdr:col>
      <xdr:colOff>50800</xdr:colOff>
      <xdr:row>39</xdr:row>
      <xdr:rowOff>55245</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4592300" y="67398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154957</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00000000-0008-0000-0E00-000087010000}"/>
            </a:ext>
          </a:extLst>
        </xdr:cNvPr>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00000000-0008-0000-0E00-000088010000}"/>
            </a:ext>
          </a:extLst>
        </xdr:cNvPr>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00000000-0008-0000-0E00-000089010000}"/>
            </a:ext>
          </a:extLst>
        </xdr:cNvPr>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97172</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id="{00000000-0008-0000-0E00-00008A010000}"/>
            </a:ext>
          </a:extLst>
        </xdr:cNvPr>
        <xdr:cNvSpPr txBox="1"/>
      </xdr:nvSpPr>
      <xdr:spPr>
        <a:xfrm>
          <a:off x="152660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95267</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00000000-0008-0000-0E00-00008B010000}"/>
            </a:ext>
          </a:extLst>
        </xdr:cNvPr>
        <xdr:cNvSpPr txBox="1"/>
      </xdr:nvSpPr>
      <xdr:spPr>
        <a:xfrm>
          <a:off x="14389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a:extLst>
            <a:ext uri="{FF2B5EF4-FFF2-40B4-BE49-F238E27FC236}">
              <a16:creationId xmlns:a16="http://schemas.microsoft.com/office/drawing/2014/main" id="{00000000-0008-0000-0E00-0000A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22" name="【認定こども園・幼稚園・保育所】&#10;一人当たり面積最小値テキスト">
          <a:extLst>
            <a:ext uri="{FF2B5EF4-FFF2-40B4-BE49-F238E27FC236}">
              <a16:creationId xmlns:a16="http://schemas.microsoft.com/office/drawing/2014/main" id="{00000000-0008-0000-0E00-0000A6010000}"/>
            </a:ext>
          </a:extLst>
        </xdr:cNvPr>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24" name="【認定こども園・幼稚園・保育所】&#10;一人当たり面積最大値テキスト">
          <a:extLst>
            <a:ext uri="{FF2B5EF4-FFF2-40B4-BE49-F238E27FC236}">
              <a16:creationId xmlns:a16="http://schemas.microsoft.com/office/drawing/2014/main" id="{00000000-0008-0000-0E00-0000A8010000}"/>
            </a:ext>
          </a:extLst>
        </xdr:cNvPr>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426" name="【認定こども園・幼稚園・保育所】&#10;一人当たり面積平均値テキスト">
          <a:extLst>
            <a:ext uri="{FF2B5EF4-FFF2-40B4-BE49-F238E27FC236}">
              <a16:creationId xmlns:a16="http://schemas.microsoft.com/office/drawing/2014/main" id="{00000000-0008-0000-0E00-0000AA010000}"/>
            </a:ext>
          </a:extLst>
        </xdr:cNvPr>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82550</xdr:rowOff>
    </xdr:from>
    <xdr:to>
      <xdr:col>116</xdr:col>
      <xdr:colOff>114300</xdr:colOff>
      <xdr:row>42</xdr:row>
      <xdr:rowOff>12700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22110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168927</xdr:rowOff>
    </xdr:from>
    <xdr:ext cx="469744" cy="259045"/>
    <xdr:sp macro="" textlink="">
      <xdr:nvSpPr>
        <xdr:cNvPr id="437" name="【認定こども園・幼稚園・保育所】&#10;一人当たり面積該当値テキスト">
          <a:extLst>
            <a:ext uri="{FF2B5EF4-FFF2-40B4-BE49-F238E27FC236}">
              <a16:creationId xmlns:a16="http://schemas.microsoft.com/office/drawing/2014/main" id="{00000000-0008-0000-0E00-0000B5010000}"/>
            </a:ext>
          </a:extLst>
        </xdr:cNvPr>
        <xdr:cNvSpPr txBox="1"/>
      </xdr:nvSpPr>
      <xdr:spPr>
        <a:xfrm>
          <a:off x="221996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85816</xdr:rowOff>
    </xdr:from>
    <xdr:to>
      <xdr:col>112</xdr:col>
      <xdr:colOff>38100</xdr:colOff>
      <xdr:row>42</xdr:row>
      <xdr:rowOff>15966</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21272500" y="71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133350</xdr:rowOff>
    </xdr:from>
    <xdr:to>
      <xdr:col>116</xdr:col>
      <xdr:colOff>63500</xdr:colOff>
      <xdr:row>41</xdr:row>
      <xdr:rowOff>136616</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flipV="1">
          <a:off x="21323300" y="71628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69487</xdr:rowOff>
    </xdr:from>
    <xdr:to>
      <xdr:col>107</xdr:col>
      <xdr:colOff>101600</xdr:colOff>
      <xdr:row>41</xdr:row>
      <xdr:rowOff>171087</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20383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120287</xdr:rowOff>
    </xdr:from>
    <xdr:to>
      <xdr:col>111</xdr:col>
      <xdr:colOff>177800</xdr:colOff>
      <xdr:row>41</xdr:row>
      <xdr:rowOff>136616</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20434300" y="71497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442" name="n_1aveValue【認定こども園・幼稚園・保育所】&#10;一人当たり面積">
          <a:extLst>
            <a:ext uri="{FF2B5EF4-FFF2-40B4-BE49-F238E27FC236}">
              <a16:creationId xmlns:a16="http://schemas.microsoft.com/office/drawing/2014/main" id="{00000000-0008-0000-0E00-0000BA010000}"/>
            </a:ext>
          </a:extLst>
        </xdr:cNvPr>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443" name="n_2aveValue【認定こども園・幼稚園・保育所】&#10;一人当たり面積">
          <a:extLst>
            <a:ext uri="{FF2B5EF4-FFF2-40B4-BE49-F238E27FC236}">
              <a16:creationId xmlns:a16="http://schemas.microsoft.com/office/drawing/2014/main" id="{00000000-0008-0000-0E00-0000BB010000}"/>
            </a:ext>
          </a:extLst>
        </xdr:cNvPr>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444" name="n_3aveValue【認定こども園・幼稚園・保育所】&#10;一人当たり面積">
          <a:extLst>
            <a:ext uri="{FF2B5EF4-FFF2-40B4-BE49-F238E27FC236}">
              <a16:creationId xmlns:a16="http://schemas.microsoft.com/office/drawing/2014/main" id="{00000000-0008-0000-0E00-0000BC010000}"/>
            </a:ext>
          </a:extLst>
        </xdr:cNvPr>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7093</xdr:rowOff>
    </xdr:from>
    <xdr:ext cx="469744" cy="259045"/>
    <xdr:sp macro="" textlink="">
      <xdr:nvSpPr>
        <xdr:cNvPr id="445" name="n_1mainValue【認定こども園・幼稚園・保育所】&#10;一人当たり面積">
          <a:extLst>
            <a:ext uri="{FF2B5EF4-FFF2-40B4-BE49-F238E27FC236}">
              <a16:creationId xmlns:a16="http://schemas.microsoft.com/office/drawing/2014/main" id="{00000000-0008-0000-0E00-0000BD010000}"/>
            </a:ext>
          </a:extLst>
        </xdr:cNvPr>
        <xdr:cNvSpPr txBox="1"/>
      </xdr:nvSpPr>
      <xdr:spPr>
        <a:xfrm>
          <a:off x="21075727" y="72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162214</xdr:rowOff>
    </xdr:from>
    <xdr:ext cx="469744" cy="259045"/>
    <xdr:sp macro="" textlink="">
      <xdr:nvSpPr>
        <xdr:cNvPr id="446" name="n_2mainValue【認定こども園・幼稚園・保育所】&#10;一人当たり面積">
          <a:extLst>
            <a:ext uri="{FF2B5EF4-FFF2-40B4-BE49-F238E27FC236}">
              <a16:creationId xmlns:a16="http://schemas.microsoft.com/office/drawing/2014/main" id="{00000000-0008-0000-0E00-0000BE010000}"/>
            </a:ext>
          </a:extLst>
        </xdr:cNvPr>
        <xdr:cNvSpPr txBox="1"/>
      </xdr:nvSpPr>
      <xdr:spPr>
        <a:xfrm>
          <a:off x="20199427" y="71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00000000-0008-0000-0E00-0000D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70" name="【学校施設】&#10;有形固定資産減価償却率最小値テキスト">
          <a:extLst>
            <a:ext uri="{FF2B5EF4-FFF2-40B4-BE49-F238E27FC236}">
              <a16:creationId xmlns:a16="http://schemas.microsoft.com/office/drawing/2014/main" id="{00000000-0008-0000-0E00-0000D6010000}"/>
            </a:ext>
          </a:extLst>
        </xdr:cNvPr>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00000000-0008-0000-0E00-0000D8010000}"/>
            </a:ext>
          </a:extLst>
        </xdr:cNvPr>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00000000-0008-0000-0E00-0000DA010000}"/>
            </a:ext>
          </a:extLst>
        </xdr:cNvPr>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99077</xdr:rowOff>
    </xdr:from>
    <xdr:ext cx="405111" cy="259045"/>
    <xdr:sp macro="" textlink="">
      <xdr:nvSpPr>
        <xdr:cNvPr id="485" name="【学校施設】&#10;有形固定資産減価償却率該当値テキスト">
          <a:extLst>
            <a:ext uri="{FF2B5EF4-FFF2-40B4-BE49-F238E27FC236}">
              <a16:creationId xmlns:a16="http://schemas.microsoft.com/office/drawing/2014/main" id="{00000000-0008-0000-0E00-0000E5010000}"/>
            </a:ext>
          </a:extLst>
        </xdr:cNvPr>
        <xdr:cNvSpPr txBox="1"/>
      </xdr:nvSpPr>
      <xdr:spPr>
        <a:xfrm>
          <a:off x="163576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72644</xdr:rowOff>
    </xdr:from>
    <xdr:to>
      <xdr:col>81</xdr:col>
      <xdr:colOff>101600</xdr:colOff>
      <xdr:row>60</xdr:row>
      <xdr:rowOff>2794</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154305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123444</xdr:rowOff>
    </xdr:from>
    <xdr:to>
      <xdr:col>85</xdr:col>
      <xdr:colOff>127000</xdr:colOff>
      <xdr:row>60</xdr:row>
      <xdr:rowOff>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5481300" y="1023899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122936</xdr:rowOff>
    </xdr:from>
    <xdr:to>
      <xdr:col>76</xdr:col>
      <xdr:colOff>165100</xdr:colOff>
      <xdr:row>60</xdr:row>
      <xdr:rowOff>53086</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145415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123444</xdr:rowOff>
    </xdr:from>
    <xdr:to>
      <xdr:col>81</xdr:col>
      <xdr:colOff>50800</xdr:colOff>
      <xdr:row>60</xdr:row>
      <xdr:rowOff>2286</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flipV="1">
          <a:off x="14592300" y="1023899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69613</xdr:rowOff>
    </xdr:from>
    <xdr:ext cx="405111" cy="259045"/>
    <xdr:sp macro="" textlink="">
      <xdr:nvSpPr>
        <xdr:cNvPr id="490" name="n_1aveValue【学校施設】&#10;有形固定資産減価償却率">
          <a:extLst>
            <a:ext uri="{FF2B5EF4-FFF2-40B4-BE49-F238E27FC236}">
              <a16:creationId xmlns:a16="http://schemas.microsoft.com/office/drawing/2014/main" id="{00000000-0008-0000-0E00-0000EA010000}"/>
            </a:ext>
          </a:extLst>
        </xdr:cNvPr>
        <xdr:cNvSpPr txBox="1"/>
      </xdr:nvSpPr>
      <xdr:spPr>
        <a:xfrm>
          <a:off x="15266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491" name="n_2aveValue【学校施設】&#10;有形固定資産減価償却率">
          <a:extLst>
            <a:ext uri="{FF2B5EF4-FFF2-40B4-BE49-F238E27FC236}">
              <a16:creationId xmlns:a16="http://schemas.microsoft.com/office/drawing/2014/main" id="{00000000-0008-0000-0E00-0000EB010000}"/>
            </a:ext>
          </a:extLst>
        </xdr:cNvPr>
        <xdr:cNvSpPr txBox="1"/>
      </xdr:nvSpPr>
      <xdr:spPr>
        <a:xfrm>
          <a:off x="14389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492" name="n_3aveValue【学校施設】&#10;有形固定資産減価償却率">
          <a:extLst>
            <a:ext uri="{FF2B5EF4-FFF2-40B4-BE49-F238E27FC236}">
              <a16:creationId xmlns:a16="http://schemas.microsoft.com/office/drawing/2014/main" id="{00000000-0008-0000-0E00-0000EC010000}"/>
            </a:ext>
          </a:extLst>
        </xdr:cNvPr>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165371</xdr:rowOff>
    </xdr:from>
    <xdr:ext cx="405111" cy="259045"/>
    <xdr:sp macro="" textlink="">
      <xdr:nvSpPr>
        <xdr:cNvPr id="493" name="n_1mainValue【学校施設】&#10;有形固定資産減価償却率">
          <a:extLst>
            <a:ext uri="{FF2B5EF4-FFF2-40B4-BE49-F238E27FC236}">
              <a16:creationId xmlns:a16="http://schemas.microsoft.com/office/drawing/2014/main" id="{00000000-0008-0000-0E00-0000ED010000}"/>
            </a:ext>
          </a:extLst>
        </xdr:cNvPr>
        <xdr:cNvSpPr txBox="1"/>
      </xdr:nvSpPr>
      <xdr:spPr>
        <a:xfrm>
          <a:off x="152660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44213</xdr:rowOff>
    </xdr:from>
    <xdr:ext cx="405111" cy="259045"/>
    <xdr:sp macro="" textlink="">
      <xdr:nvSpPr>
        <xdr:cNvPr id="494" name="n_2mainValue【学校施設】&#10;有形固定資産減価償却率">
          <a:extLst>
            <a:ext uri="{FF2B5EF4-FFF2-40B4-BE49-F238E27FC236}">
              <a16:creationId xmlns:a16="http://schemas.microsoft.com/office/drawing/2014/main" id="{00000000-0008-0000-0E00-0000EE010000}"/>
            </a:ext>
          </a:extLst>
        </xdr:cNvPr>
        <xdr:cNvSpPr txBox="1"/>
      </xdr:nvSpPr>
      <xdr:spPr>
        <a:xfrm>
          <a:off x="14389744" y="1033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a:extLst>
            <a:ext uri="{FF2B5EF4-FFF2-40B4-BE49-F238E27FC236}">
              <a16:creationId xmlns:a16="http://schemas.microsoft.com/office/drawing/2014/main" id="{00000000-0008-0000-0E00-00000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19" name="【学校施設】&#10;一人当たり面積最小値テキスト">
          <a:extLst>
            <a:ext uri="{FF2B5EF4-FFF2-40B4-BE49-F238E27FC236}">
              <a16:creationId xmlns:a16="http://schemas.microsoft.com/office/drawing/2014/main" id="{00000000-0008-0000-0E00-000007020000}"/>
            </a:ext>
          </a:extLst>
        </xdr:cNvPr>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21" name="【学校施設】&#10;一人当たり面積最大値テキスト">
          <a:extLst>
            <a:ext uri="{FF2B5EF4-FFF2-40B4-BE49-F238E27FC236}">
              <a16:creationId xmlns:a16="http://schemas.microsoft.com/office/drawing/2014/main" id="{00000000-0008-0000-0E00-000009020000}"/>
            </a:ext>
          </a:extLst>
        </xdr:cNvPr>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523" name="【学校施設】&#10;一人当たり面積平均値テキスト">
          <a:extLst>
            <a:ext uri="{FF2B5EF4-FFF2-40B4-BE49-F238E27FC236}">
              <a16:creationId xmlns:a16="http://schemas.microsoft.com/office/drawing/2014/main" id="{00000000-0008-0000-0E00-00000B020000}"/>
            </a:ext>
          </a:extLst>
        </xdr:cNvPr>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36449</xdr:rowOff>
    </xdr:from>
    <xdr:to>
      <xdr:col>116</xdr:col>
      <xdr:colOff>114300</xdr:colOff>
      <xdr:row>60</xdr:row>
      <xdr:rowOff>138049</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22110700" y="1032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59326</xdr:rowOff>
    </xdr:from>
    <xdr:ext cx="469744" cy="259045"/>
    <xdr:sp macro="" textlink="">
      <xdr:nvSpPr>
        <xdr:cNvPr id="534" name="【学校施設】&#10;一人当たり面積該当値テキスト">
          <a:extLst>
            <a:ext uri="{FF2B5EF4-FFF2-40B4-BE49-F238E27FC236}">
              <a16:creationId xmlns:a16="http://schemas.microsoft.com/office/drawing/2014/main" id="{00000000-0008-0000-0E00-000016020000}"/>
            </a:ext>
          </a:extLst>
        </xdr:cNvPr>
        <xdr:cNvSpPr txBox="1"/>
      </xdr:nvSpPr>
      <xdr:spPr>
        <a:xfrm>
          <a:off x="22199600" y="1017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72644</xdr:rowOff>
    </xdr:from>
    <xdr:to>
      <xdr:col>112</xdr:col>
      <xdr:colOff>38100</xdr:colOff>
      <xdr:row>61</xdr:row>
      <xdr:rowOff>2794</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212725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87249</xdr:rowOff>
    </xdr:from>
    <xdr:to>
      <xdr:col>116</xdr:col>
      <xdr:colOff>63500</xdr:colOff>
      <xdr:row>60</xdr:row>
      <xdr:rowOff>123444</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flipV="1">
          <a:off x="21323300" y="10374249"/>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81407</xdr:rowOff>
    </xdr:from>
    <xdr:to>
      <xdr:col>107</xdr:col>
      <xdr:colOff>101600</xdr:colOff>
      <xdr:row>61</xdr:row>
      <xdr:rowOff>11557</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20383500" y="1036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123444</xdr:rowOff>
    </xdr:from>
    <xdr:to>
      <xdr:col>111</xdr:col>
      <xdr:colOff>177800</xdr:colOff>
      <xdr:row>60</xdr:row>
      <xdr:rowOff>132207</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flipV="1">
          <a:off x="20434300" y="1041044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539" name="n_1aveValue【学校施設】&#10;一人当たり面積">
          <a:extLst>
            <a:ext uri="{FF2B5EF4-FFF2-40B4-BE49-F238E27FC236}">
              <a16:creationId xmlns:a16="http://schemas.microsoft.com/office/drawing/2014/main" id="{00000000-0008-0000-0E00-00001B020000}"/>
            </a:ext>
          </a:extLst>
        </xdr:cNvPr>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540" name="n_2aveValue【学校施設】&#10;一人当たり面積">
          <a:extLst>
            <a:ext uri="{FF2B5EF4-FFF2-40B4-BE49-F238E27FC236}">
              <a16:creationId xmlns:a16="http://schemas.microsoft.com/office/drawing/2014/main" id="{00000000-0008-0000-0E00-00001C020000}"/>
            </a:ext>
          </a:extLst>
        </xdr:cNvPr>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541" name="n_3aveValue【学校施設】&#10;一人当たり面積">
          <a:extLst>
            <a:ext uri="{FF2B5EF4-FFF2-40B4-BE49-F238E27FC236}">
              <a16:creationId xmlns:a16="http://schemas.microsoft.com/office/drawing/2014/main" id="{00000000-0008-0000-0E00-00001D020000}"/>
            </a:ext>
          </a:extLst>
        </xdr:cNvPr>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165371</xdr:rowOff>
    </xdr:from>
    <xdr:ext cx="469744" cy="259045"/>
    <xdr:sp macro="" textlink="">
      <xdr:nvSpPr>
        <xdr:cNvPr id="542" name="n_1mainValue【学校施設】&#10;一人当たり面積">
          <a:extLst>
            <a:ext uri="{FF2B5EF4-FFF2-40B4-BE49-F238E27FC236}">
              <a16:creationId xmlns:a16="http://schemas.microsoft.com/office/drawing/2014/main" id="{00000000-0008-0000-0E00-00001E020000}"/>
            </a:ext>
          </a:extLst>
        </xdr:cNvPr>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2684</xdr:rowOff>
    </xdr:from>
    <xdr:ext cx="469744" cy="259045"/>
    <xdr:sp macro="" textlink="">
      <xdr:nvSpPr>
        <xdr:cNvPr id="543" name="n_2mainValue【学校施設】&#10;一人当たり面積">
          <a:extLst>
            <a:ext uri="{FF2B5EF4-FFF2-40B4-BE49-F238E27FC236}">
              <a16:creationId xmlns:a16="http://schemas.microsoft.com/office/drawing/2014/main" id="{00000000-0008-0000-0E00-00001F020000}"/>
            </a:ext>
          </a:extLst>
        </xdr:cNvPr>
        <xdr:cNvSpPr txBox="1"/>
      </xdr:nvSpPr>
      <xdr:spPr>
        <a:xfrm>
          <a:off x="20199427" y="104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7" name="【児童館】&#10;有形固定資産減価償却率グラフ枠">
          <a:extLst>
            <a:ext uri="{FF2B5EF4-FFF2-40B4-BE49-F238E27FC236}">
              <a16:creationId xmlns:a16="http://schemas.microsoft.com/office/drawing/2014/main" id="{00000000-0008-0000-0E00-00003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69" name="【児童館】&#10;有形固定資産減価償却率最小値テキスト">
          <a:extLst>
            <a:ext uri="{FF2B5EF4-FFF2-40B4-BE49-F238E27FC236}">
              <a16:creationId xmlns:a16="http://schemas.microsoft.com/office/drawing/2014/main" id="{00000000-0008-0000-0E00-000039020000}"/>
            </a:ext>
          </a:extLst>
        </xdr:cNvPr>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1" name="【児童館】&#10;有形固定資産減価償却率最大値テキスト">
          <a:extLst>
            <a:ext uri="{FF2B5EF4-FFF2-40B4-BE49-F238E27FC236}">
              <a16:creationId xmlns:a16="http://schemas.microsoft.com/office/drawing/2014/main" id="{00000000-0008-0000-0E00-00003B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573" name="【児童館】&#10;有形固定資産減価償却率平均値テキスト">
          <a:extLst>
            <a:ext uri="{FF2B5EF4-FFF2-40B4-BE49-F238E27FC236}">
              <a16:creationId xmlns:a16="http://schemas.microsoft.com/office/drawing/2014/main" id="{00000000-0008-0000-0E00-00003D020000}"/>
            </a:ext>
          </a:extLst>
        </xdr:cNvPr>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162687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120666</xdr:rowOff>
    </xdr:from>
    <xdr:ext cx="405111" cy="259045"/>
    <xdr:sp macro="" textlink="">
      <xdr:nvSpPr>
        <xdr:cNvPr id="584" name="【児童館】&#10;有形固定資産減価償却率該当値テキスト">
          <a:extLst>
            <a:ext uri="{FF2B5EF4-FFF2-40B4-BE49-F238E27FC236}">
              <a16:creationId xmlns:a16="http://schemas.microsoft.com/office/drawing/2014/main" id="{00000000-0008-0000-0E00-000048020000}"/>
            </a:ext>
          </a:extLst>
        </xdr:cNvPr>
        <xdr:cNvSpPr txBox="1"/>
      </xdr:nvSpPr>
      <xdr:spPr>
        <a:xfrm>
          <a:off x="16357600"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65405</xdr:rowOff>
    </xdr:from>
    <xdr:to>
      <xdr:col>81</xdr:col>
      <xdr:colOff>101600</xdr:colOff>
      <xdr:row>79</xdr:row>
      <xdr:rowOff>167005</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154305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116205</xdr:rowOff>
    </xdr:from>
    <xdr:to>
      <xdr:col>85</xdr:col>
      <xdr:colOff>127000</xdr:colOff>
      <xdr:row>81</xdr:row>
      <xdr:rowOff>148589</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5481300" y="13660755"/>
          <a:ext cx="838200" cy="37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36830</xdr:rowOff>
    </xdr:from>
    <xdr:to>
      <xdr:col>76</xdr:col>
      <xdr:colOff>165100</xdr:colOff>
      <xdr:row>79</xdr:row>
      <xdr:rowOff>138430</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14541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87630</xdr:rowOff>
    </xdr:from>
    <xdr:to>
      <xdr:col>81</xdr:col>
      <xdr:colOff>50800</xdr:colOff>
      <xdr:row>79</xdr:row>
      <xdr:rowOff>116205</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4592300" y="136321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589" name="n_1aveValue【児童館】&#10;有形固定資産減価償却率">
          <a:extLst>
            <a:ext uri="{FF2B5EF4-FFF2-40B4-BE49-F238E27FC236}">
              <a16:creationId xmlns:a16="http://schemas.microsoft.com/office/drawing/2014/main" id="{00000000-0008-0000-0E00-00004D020000}"/>
            </a:ext>
          </a:extLst>
        </xdr:cNvPr>
        <xdr:cNvSpPr txBox="1"/>
      </xdr:nvSpPr>
      <xdr:spPr>
        <a:xfrm>
          <a:off x="15266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590" name="n_2aveValue【児童館】&#10;有形固定資産減価償却率">
          <a:extLst>
            <a:ext uri="{FF2B5EF4-FFF2-40B4-BE49-F238E27FC236}">
              <a16:creationId xmlns:a16="http://schemas.microsoft.com/office/drawing/2014/main" id="{00000000-0008-0000-0E00-00004E020000}"/>
            </a:ext>
          </a:extLst>
        </xdr:cNvPr>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92091</xdr:rowOff>
    </xdr:from>
    <xdr:ext cx="405111" cy="259045"/>
    <xdr:sp macro="" textlink="">
      <xdr:nvSpPr>
        <xdr:cNvPr id="591" name="n_3aveValue【児童館】&#10;有形固定資産減価償却率">
          <a:extLst>
            <a:ext uri="{FF2B5EF4-FFF2-40B4-BE49-F238E27FC236}">
              <a16:creationId xmlns:a16="http://schemas.microsoft.com/office/drawing/2014/main" id="{00000000-0008-0000-0E00-00004F020000}"/>
            </a:ext>
          </a:extLst>
        </xdr:cNvPr>
        <xdr:cNvSpPr txBox="1"/>
      </xdr:nvSpPr>
      <xdr:spPr>
        <a:xfrm>
          <a:off x="13500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12082</xdr:rowOff>
    </xdr:from>
    <xdr:ext cx="405111" cy="259045"/>
    <xdr:sp macro="" textlink="">
      <xdr:nvSpPr>
        <xdr:cNvPr id="592" name="n_1mainValue【児童館】&#10;有形固定資産減価償却率">
          <a:extLst>
            <a:ext uri="{FF2B5EF4-FFF2-40B4-BE49-F238E27FC236}">
              <a16:creationId xmlns:a16="http://schemas.microsoft.com/office/drawing/2014/main" id="{00000000-0008-0000-0E00-000050020000}"/>
            </a:ext>
          </a:extLst>
        </xdr:cNvPr>
        <xdr:cNvSpPr txBox="1"/>
      </xdr:nvSpPr>
      <xdr:spPr>
        <a:xfrm>
          <a:off x="1526604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154957</xdr:rowOff>
    </xdr:from>
    <xdr:ext cx="405111" cy="259045"/>
    <xdr:sp macro="" textlink="">
      <xdr:nvSpPr>
        <xdr:cNvPr id="593" name="n_2mainValue【児童館】&#10;有形固定資産減価償却率">
          <a:extLst>
            <a:ext uri="{FF2B5EF4-FFF2-40B4-BE49-F238E27FC236}">
              <a16:creationId xmlns:a16="http://schemas.microsoft.com/office/drawing/2014/main" id="{00000000-0008-0000-0E00-000051020000}"/>
            </a:ext>
          </a:extLst>
        </xdr:cNvPr>
        <xdr:cNvSpPr txBox="1"/>
      </xdr:nvSpPr>
      <xdr:spPr>
        <a:xfrm>
          <a:off x="1438974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児童館】&#10;一人当たり面積グラフ枠">
          <a:extLst>
            <a:ext uri="{FF2B5EF4-FFF2-40B4-BE49-F238E27FC236}">
              <a16:creationId xmlns:a16="http://schemas.microsoft.com/office/drawing/2014/main" id="{00000000-0008-0000-0E00-00006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16" name="【児童館】&#10;一人当たり面積最小値テキスト">
          <a:extLst>
            <a:ext uri="{FF2B5EF4-FFF2-40B4-BE49-F238E27FC236}">
              <a16:creationId xmlns:a16="http://schemas.microsoft.com/office/drawing/2014/main" id="{00000000-0008-0000-0E00-00006802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18" name="【児童館】&#10;一人当たり面積最大値テキスト">
          <a:extLst>
            <a:ext uri="{FF2B5EF4-FFF2-40B4-BE49-F238E27FC236}">
              <a16:creationId xmlns:a16="http://schemas.microsoft.com/office/drawing/2014/main" id="{00000000-0008-0000-0E00-00006A02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620" name="【児童館】&#10;一人当たり面積平均値テキスト">
          <a:extLst>
            <a:ext uri="{FF2B5EF4-FFF2-40B4-BE49-F238E27FC236}">
              <a16:creationId xmlns:a16="http://schemas.microsoft.com/office/drawing/2014/main" id="{00000000-0008-0000-0E00-00006C020000}"/>
            </a:ext>
          </a:extLst>
        </xdr:cNvPr>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23" name="フローチャート: 判断 622">
          <a:extLst>
            <a:ext uri="{FF2B5EF4-FFF2-40B4-BE49-F238E27FC236}">
              <a16:creationId xmlns:a16="http://schemas.microsoft.com/office/drawing/2014/main" id="{00000000-0008-0000-0E00-00006F020000}"/>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24" name="フローチャート: 判断 623">
          <a:extLst>
            <a:ext uri="{FF2B5EF4-FFF2-40B4-BE49-F238E27FC236}">
              <a16:creationId xmlns:a16="http://schemas.microsoft.com/office/drawing/2014/main" id="{00000000-0008-0000-0E00-000070020000}"/>
            </a:ext>
          </a:extLst>
        </xdr:cNvPr>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90170</xdr:rowOff>
    </xdr:from>
    <xdr:to>
      <xdr:col>116</xdr:col>
      <xdr:colOff>114300</xdr:colOff>
      <xdr:row>78</xdr:row>
      <xdr:rowOff>20320</xdr:rowOff>
    </xdr:to>
    <xdr:sp macro="" textlink="">
      <xdr:nvSpPr>
        <xdr:cNvPr id="630" name="楕円 629">
          <a:extLst>
            <a:ext uri="{FF2B5EF4-FFF2-40B4-BE49-F238E27FC236}">
              <a16:creationId xmlns:a16="http://schemas.microsoft.com/office/drawing/2014/main" id="{00000000-0008-0000-0E00-000076020000}"/>
            </a:ext>
          </a:extLst>
        </xdr:cNvPr>
        <xdr:cNvSpPr/>
      </xdr:nvSpPr>
      <xdr:spPr>
        <a:xfrm>
          <a:off x="221107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5097</xdr:rowOff>
    </xdr:from>
    <xdr:ext cx="469744" cy="259045"/>
    <xdr:sp macro="" textlink="">
      <xdr:nvSpPr>
        <xdr:cNvPr id="631" name="【児童館】&#10;一人当たり面積該当値テキスト">
          <a:extLst>
            <a:ext uri="{FF2B5EF4-FFF2-40B4-BE49-F238E27FC236}">
              <a16:creationId xmlns:a16="http://schemas.microsoft.com/office/drawing/2014/main" id="{00000000-0008-0000-0E00-000077020000}"/>
            </a:ext>
          </a:extLst>
        </xdr:cNvPr>
        <xdr:cNvSpPr txBox="1"/>
      </xdr:nvSpPr>
      <xdr:spPr>
        <a:xfrm>
          <a:off x="22199600" y="1320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124461</xdr:rowOff>
    </xdr:from>
    <xdr:to>
      <xdr:col>112</xdr:col>
      <xdr:colOff>38100</xdr:colOff>
      <xdr:row>79</xdr:row>
      <xdr:rowOff>54611</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21272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140970</xdr:rowOff>
    </xdr:from>
    <xdr:to>
      <xdr:col>116</xdr:col>
      <xdr:colOff>63500</xdr:colOff>
      <xdr:row>79</xdr:row>
      <xdr:rowOff>3811</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flipV="1">
          <a:off x="21323300" y="13342620"/>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147320</xdr:rowOff>
    </xdr:from>
    <xdr:to>
      <xdr:col>107</xdr:col>
      <xdr:colOff>101600</xdr:colOff>
      <xdr:row>79</xdr:row>
      <xdr:rowOff>77470</xdr:rowOff>
    </xdr:to>
    <xdr:sp macro="" textlink="">
      <xdr:nvSpPr>
        <xdr:cNvPr id="634" name="楕円 633">
          <a:extLst>
            <a:ext uri="{FF2B5EF4-FFF2-40B4-BE49-F238E27FC236}">
              <a16:creationId xmlns:a16="http://schemas.microsoft.com/office/drawing/2014/main" id="{00000000-0008-0000-0E00-00007A020000}"/>
            </a:ext>
          </a:extLst>
        </xdr:cNvPr>
        <xdr:cNvSpPr/>
      </xdr:nvSpPr>
      <xdr:spPr>
        <a:xfrm>
          <a:off x="20383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3811</xdr:rowOff>
    </xdr:from>
    <xdr:to>
      <xdr:col>111</xdr:col>
      <xdr:colOff>177800</xdr:colOff>
      <xdr:row>79</xdr:row>
      <xdr:rowOff>26670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flipV="1">
          <a:off x="20434300" y="13548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636" name="n_1aveValue【児童館】&#10;一人当たり面積">
          <a:extLst>
            <a:ext uri="{FF2B5EF4-FFF2-40B4-BE49-F238E27FC236}">
              <a16:creationId xmlns:a16="http://schemas.microsoft.com/office/drawing/2014/main" id="{00000000-0008-0000-0E00-00007C020000}"/>
            </a:ext>
          </a:extLst>
        </xdr:cNvPr>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37" name="n_2aveValue【児童館】&#10;一人当たり面積">
          <a:extLst>
            <a:ext uri="{FF2B5EF4-FFF2-40B4-BE49-F238E27FC236}">
              <a16:creationId xmlns:a16="http://schemas.microsoft.com/office/drawing/2014/main" id="{00000000-0008-0000-0E00-00007D020000}"/>
            </a:ext>
          </a:extLst>
        </xdr:cNvPr>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638" name="n_3aveValue【児童館】&#10;一人当たり面積">
          <a:extLst>
            <a:ext uri="{FF2B5EF4-FFF2-40B4-BE49-F238E27FC236}">
              <a16:creationId xmlns:a16="http://schemas.microsoft.com/office/drawing/2014/main" id="{00000000-0008-0000-0E00-00007E020000}"/>
            </a:ext>
          </a:extLst>
        </xdr:cNvPr>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71138</xdr:rowOff>
    </xdr:from>
    <xdr:ext cx="469744" cy="259045"/>
    <xdr:sp macro="" textlink="">
      <xdr:nvSpPr>
        <xdr:cNvPr id="639" name="n_1mainValue【児童館】&#10;一人当たり面積">
          <a:extLst>
            <a:ext uri="{FF2B5EF4-FFF2-40B4-BE49-F238E27FC236}">
              <a16:creationId xmlns:a16="http://schemas.microsoft.com/office/drawing/2014/main" id="{00000000-0008-0000-0E00-00007F020000}"/>
            </a:ext>
          </a:extLst>
        </xdr:cNvPr>
        <xdr:cNvSpPr txBox="1"/>
      </xdr:nvSpPr>
      <xdr:spPr>
        <a:xfrm>
          <a:off x="21075727" y="132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93997</xdr:rowOff>
    </xdr:from>
    <xdr:ext cx="469744" cy="259045"/>
    <xdr:sp macro="" textlink="">
      <xdr:nvSpPr>
        <xdr:cNvPr id="640" name="n_2mainValue【児童館】&#10;一人当たり面積">
          <a:extLst>
            <a:ext uri="{FF2B5EF4-FFF2-40B4-BE49-F238E27FC236}">
              <a16:creationId xmlns:a16="http://schemas.microsoft.com/office/drawing/2014/main" id="{00000000-0008-0000-0E00-000080020000}"/>
            </a:ext>
          </a:extLst>
        </xdr:cNvPr>
        <xdr:cNvSpPr txBox="1"/>
      </xdr:nvSpPr>
      <xdr:spPr>
        <a:xfrm>
          <a:off x="20199427" y="132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類似団体と比較して特に有形固定資産減価償却率が高くなっている施設は、庁舎、児童館、保健センターであり、特に低くなっている施設は、公営住宅、学校施設、一般廃棄物処理施設である。</a:t>
          </a:r>
        </a:p>
        <a:p>
          <a:r>
            <a:rPr kumimoji="1" lang="ja-JP" altLang="en-US" sz="1300">
              <a:latin typeface="ＭＳ Ｐゴシック" panose="020B0600070205080204" pitchFamily="50" charset="-128"/>
              <a:ea typeface="ＭＳ Ｐゴシック" panose="020B0600070205080204" pitchFamily="50" charset="-128"/>
            </a:rPr>
            <a:t>　建築から５０年以上が経過している本庁舎は、令和４年１月の供用開始を目指して新庁舎の整備を実施している。また、児童館は大半が昭和５０年代に建設されており、耐用年数を経過しつつあるため、計画的に大規模改修を実施し、有形固定資産減価償却率は低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は長寿命化計画に基づく建替えや改修を、学校施設は耐震化にあわせた建替えや大規模改修をこれまで実施しており、今後も平成２８年度に策定した公共施設等総合管理計画に基づき、総床面積を３０年間で３０％削減するという目標に向け、老朽化した施設の集約化・複合化や除却など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北海道岩見沢市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81,778
81,608
481.02
48,725,790
48,389,275
273,649
24,360,460
61,399,605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92347</xdr:rowOff>
    </xdr:from>
    <xdr:to>
      <xdr:col>24</xdr:col>
      <xdr:colOff>114300</xdr:colOff>
      <xdr:row>37</xdr:row>
      <xdr:rowOff>22497</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115224</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11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105410</xdr:rowOff>
    </xdr:from>
    <xdr:to>
      <xdr:col>20</xdr:col>
      <xdr:colOff>38100</xdr:colOff>
      <xdr:row>39</xdr:row>
      <xdr:rowOff>35560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143147</xdr:rowOff>
    </xdr:from>
    <xdr:to>
      <xdr:col>24</xdr:col>
      <xdr:colOff>63500</xdr:colOff>
      <xdr:row>38</xdr:row>
      <xdr:rowOff>156210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315347"/>
          <a:ext cx="838200" cy="3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138067</xdr:rowOff>
    </xdr:from>
    <xdr:to>
      <xdr:col>15</xdr:col>
      <xdr:colOff>101600</xdr:colOff>
      <xdr:row>39</xdr:row>
      <xdr:rowOff>68217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156210</xdr:rowOff>
    </xdr:from>
    <xdr:to>
      <xdr:col>19</xdr:col>
      <xdr:colOff>177800</xdr:colOff>
      <xdr:row>39</xdr:row>
      <xdr:rowOff>17417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6713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94541</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F00-00004E000000}"/>
            </a:ext>
          </a:extLst>
        </xdr:cNvPr>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F00-00004F000000}"/>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F00-000050000000}"/>
            </a:ext>
          </a:extLst>
        </xdr:cNvPr>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26687</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59344</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0000000-0008-0000-0F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a:extLst>
            <a:ext uri="{FF2B5EF4-FFF2-40B4-BE49-F238E27FC236}">
              <a16:creationId xmlns:a16="http://schemas.microsoft.com/office/drawing/2014/main" id="{00000000-0008-0000-0F00-00006B000000}"/>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9" name="【図書館】&#10;一人当たり面積最大値テキスト">
          <a:extLst>
            <a:ext uri="{FF2B5EF4-FFF2-40B4-BE49-F238E27FC236}">
              <a16:creationId xmlns:a16="http://schemas.microsoft.com/office/drawing/2014/main" id="{00000000-0008-0000-0F00-00006D000000}"/>
            </a:ext>
          </a:extLst>
        </xdr:cNvPr>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1" name="【図書館】&#10;一人当たり面積平均値テキスト">
          <a:extLst>
            <a:ext uri="{FF2B5EF4-FFF2-40B4-BE49-F238E27FC236}">
              <a16:creationId xmlns:a16="http://schemas.microsoft.com/office/drawing/2014/main" id="{00000000-0008-0000-0F00-00006F000000}"/>
            </a:ext>
          </a:extLst>
        </xdr:cNvPr>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139700</xdr:rowOff>
    </xdr:from>
    <xdr:to>
      <xdr:col>55</xdr:col>
      <xdr:colOff>50800</xdr:colOff>
      <xdr:row>35</xdr:row>
      <xdr:rowOff>69850</xdr:rowOff>
    </xdr:to>
    <xdr:sp macro="" textlink="">
      <xdr:nvSpPr>
        <xdr:cNvPr id="121" name="楕円 120">
          <a:extLst>
            <a:ext uri="{FF2B5EF4-FFF2-40B4-BE49-F238E27FC236}">
              <a16:creationId xmlns:a16="http://schemas.microsoft.com/office/drawing/2014/main" id="{00000000-0008-0000-0F00-000079000000}"/>
            </a:ext>
          </a:extLst>
        </xdr:cNvPr>
        <xdr:cNvSpPr/>
      </xdr:nvSpPr>
      <xdr:spPr>
        <a:xfrm>
          <a:off x="10426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162577</xdr:rowOff>
    </xdr:from>
    <xdr:ext cx="469744" cy="259045"/>
    <xdr:sp macro="" textlink="">
      <xdr:nvSpPr>
        <xdr:cNvPr id="122" name="【図書館】&#10;一人当たり面積該当値テキスト">
          <a:extLst>
            <a:ext uri="{FF2B5EF4-FFF2-40B4-BE49-F238E27FC236}">
              <a16:creationId xmlns:a16="http://schemas.microsoft.com/office/drawing/2014/main" id="{00000000-0008-0000-0F00-00007A000000}"/>
            </a:ext>
          </a:extLst>
        </xdr:cNvPr>
        <xdr:cNvSpPr txBox="1"/>
      </xdr:nvSpPr>
      <xdr:spPr>
        <a:xfrm>
          <a:off x="10515600"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158750</xdr:rowOff>
    </xdr:from>
    <xdr:to>
      <xdr:col>50</xdr:col>
      <xdr:colOff>165100</xdr:colOff>
      <xdr:row>35</xdr:row>
      <xdr:rowOff>88900</xdr:rowOff>
    </xdr:to>
    <xdr:sp macro="" textlink="">
      <xdr:nvSpPr>
        <xdr:cNvPr id="123" name="楕円 122">
          <a:extLst>
            <a:ext uri="{FF2B5EF4-FFF2-40B4-BE49-F238E27FC236}">
              <a16:creationId xmlns:a16="http://schemas.microsoft.com/office/drawing/2014/main" id="{00000000-0008-0000-0F00-00007B000000}"/>
            </a:ext>
          </a:extLst>
        </xdr:cNvPr>
        <xdr:cNvSpPr/>
      </xdr:nvSpPr>
      <xdr:spPr>
        <a:xfrm>
          <a:off x="9588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19050</xdr:rowOff>
    </xdr:from>
    <xdr:to>
      <xdr:col>55</xdr:col>
      <xdr:colOff>0</xdr:colOff>
      <xdr:row>35</xdr:row>
      <xdr:rowOff>38100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flipV="1">
          <a:off x="9639300" y="6019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158750</xdr:rowOff>
    </xdr:from>
    <xdr:to>
      <xdr:col>46</xdr:col>
      <xdr:colOff>38100</xdr:colOff>
      <xdr:row>35</xdr:row>
      <xdr:rowOff>88900</xdr:rowOff>
    </xdr:to>
    <xdr:sp macro="" textlink="">
      <xdr:nvSpPr>
        <xdr:cNvPr id="125" name="楕円 124">
          <a:extLst>
            <a:ext uri="{FF2B5EF4-FFF2-40B4-BE49-F238E27FC236}">
              <a16:creationId xmlns:a16="http://schemas.microsoft.com/office/drawing/2014/main" id="{00000000-0008-0000-0F00-00007D000000}"/>
            </a:ext>
          </a:extLst>
        </xdr:cNvPr>
        <xdr:cNvSpPr/>
      </xdr:nvSpPr>
      <xdr:spPr>
        <a:xfrm>
          <a:off x="8699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38100</xdr:rowOff>
    </xdr:from>
    <xdr:to>
      <xdr:col>50</xdr:col>
      <xdr:colOff>114300</xdr:colOff>
      <xdr:row>35</xdr:row>
      <xdr:rowOff>38100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8750300" y="6038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27" name="n_1aveValue【図書館】&#10;一人当たり面積">
          <a:extLst>
            <a:ext uri="{FF2B5EF4-FFF2-40B4-BE49-F238E27FC236}">
              <a16:creationId xmlns:a16="http://schemas.microsoft.com/office/drawing/2014/main" id="{00000000-0008-0000-0F00-00007F000000}"/>
            </a:ext>
          </a:extLst>
        </xdr:cNvPr>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28" name="n_2aveValue【図書館】&#10;一人当たり面積">
          <a:extLst>
            <a:ext uri="{FF2B5EF4-FFF2-40B4-BE49-F238E27FC236}">
              <a16:creationId xmlns:a16="http://schemas.microsoft.com/office/drawing/2014/main" id="{00000000-0008-0000-0F00-000080000000}"/>
            </a:ext>
          </a:extLst>
        </xdr:cNvPr>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29" name="n_3aveValue【図書館】&#10;一人当たり面積">
          <a:extLst>
            <a:ext uri="{FF2B5EF4-FFF2-40B4-BE49-F238E27FC236}">
              <a16:creationId xmlns:a16="http://schemas.microsoft.com/office/drawing/2014/main" id="{00000000-0008-0000-0F00-000081000000}"/>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105427</xdr:rowOff>
    </xdr:from>
    <xdr:ext cx="469744" cy="259045"/>
    <xdr:sp macro="" textlink="">
      <xdr:nvSpPr>
        <xdr:cNvPr id="130" name="n_1mainValue【図書館】&#10;一人当たり面積">
          <a:extLst>
            <a:ext uri="{FF2B5EF4-FFF2-40B4-BE49-F238E27FC236}">
              <a16:creationId xmlns:a16="http://schemas.microsoft.com/office/drawing/2014/main" id="{00000000-0008-0000-0F00-000082000000}"/>
            </a:ext>
          </a:extLst>
        </xdr:cNvPr>
        <xdr:cNvSpPr txBox="1"/>
      </xdr:nvSpPr>
      <xdr:spPr>
        <a:xfrm>
          <a:off x="9391727" y="57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105427</xdr:rowOff>
    </xdr:from>
    <xdr:ext cx="469744" cy="259045"/>
    <xdr:sp macro="" textlink="">
      <xdr:nvSpPr>
        <xdr:cNvPr id="131" name="n_2mainValue【図書館】&#10;一人当たり面積">
          <a:extLst>
            <a:ext uri="{FF2B5EF4-FFF2-40B4-BE49-F238E27FC236}">
              <a16:creationId xmlns:a16="http://schemas.microsoft.com/office/drawing/2014/main" id="{00000000-0008-0000-0F00-000083000000}"/>
            </a:ext>
          </a:extLst>
        </xdr:cNvPr>
        <xdr:cNvSpPr txBox="1"/>
      </xdr:nvSpPr>
      <xdr:spPr>
        <a:xfrm>
          <a:off x="8515427" y="57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00000000-0008-0000-0F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00000000-0008-0000-0F00-00009D000000}"/>
            </a:ext>
          </a:extLst>
        </xdr:cNvPr>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00000000-0008-0000-0F00-00009F000000}"/>
            </a:ext>
          </a:extLst>
        </xdr:cNvPr>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90187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00000000-0008-0000-0F00-0000A1000000}"/>
            </a:ext>
          </a:extLst>
        </xdr:cNvPr>
        <xdr:cNvSpPr txBox="1"/>
      </xdr:nvSpPr>
      <xdr:spPr>
        <a:xfrm>
          <a:off x="4673600" y="1003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a:extLst>
            <a:ext uri="{FF2B5EF4-FFF2-40B4-BE49-F238E27FC236}">
              <a16:creationId xmlns:a16="http://schemas.microsoft.com/office/drawing/2014/main" id="{00000000-0008-0000-0F00-0000A2000000}"/>
            </a:ext>
          </a:extLst>
        </xdr:cNvPr>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a:extLst>
            <a:ext uri="{FF2B5EF4-FFF2-40B4-BE49-F238E27FC236}">
              <a16:creationId xmlns:a16="http://schemas.microsoft.com/office/drawing/2014/main" id="{00000000-0008-0000-0F00-0000A3000000}"/>
            </a:ext>
          </a:extLst>
        </xdr:cNvPr>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65" name="フローチャート: 判断 164">
          <a:extLst>
            <a:ext uri="{FF2B5EF4-FFF2-40B4-BE49-F238E27FC236}">
              <a16:creationId xmlns:a16="http://schemas.microsoft.com/office/drawing/2014/main" id="{00000000-0008-0000-0F00-0000A5000000}"/>
            </a:ext>
          </a:extLst>
        </xdr:cNvPr>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71" name="楕円 170">
          <a:extLst>
            <a:ext uri="{FF2B5EF4-FFF2-40B4-BE49-F238E27FC236}">
              <a16:creationId xmlns:a16="http://schemas.microsoft.com/office/drawing/2014/main" id="{00000000-0008-0000-0F00-0000AB000000}"/>
            </a:ext>
          </a:extLst>
        </xdr:cNvPr>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144797</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00000000-0008-0000-0F00-0000AC000000}"/>
            </a:ext>
          </a:extLst>
        </xdr:cNvPr>
        <xdr:cNvSpPr txBox="1"/>
      </xdr:nvSpPr>
      <xdr:spPr>
        <a:xfrm>
          <a:off x="4673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38735</xdr:rowOff>
    </xdr:from>
    <xdr:to>
      <xdr:col>20</xdr:col>
      <xdr:colOff>38100</xdr:colOff>
      <xdr:row>60</xdr:row>
      <xdr:rowOff>140335</xdr:rowOff>
    </xdr:to>
    <xdr:sp macro="" textlink="">
      <xdr:nvSpPr>
        <xdr:cNvPr id="173" name="楕円 172">
          <a:extLst>
            <a:ext uri="{FF2B5EF4-FFF2-40B4-BE49-F238E27FC236}">
              <a16:creationId xmlns:a16="http://schemas.microsoft.com/office/drawing/2014/main" id="{00000000-0008-0000-0F00-0000AD000000}"/>
            </a:ext>
          </a:extLst>
        </xdr:cNvPr>
        <xdr:cNvSpPr/>
      </xdr:nvSpPr>
      <xdr:spPr>
        <a:xfrm>
          <a:off x="3746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45720</xdr:rowOff>
    </xdr:from>
    <xdr:to>
      <xdr:col>24</xdr:col>
      <xdr:colOff>63500</xdr:colOff>
      <xdr:row>60</xdr:row>
      <xdr:rowOff>89535</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3797300" y="1033272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82550</xdr:rowOff>
    </xdr:from>
    <xdr:to>
      <xdr:col>15</xdr:col>
      <xdr:colOff>101600</xdr:colOff>
      <xdr:row>61</xdr:row>
      <xdr:rowOff>12700</xdr:rowOff>
    </xdr:to>
    <xdr:sp macro="" textlink="">
      <xdr:nvSpPr>
        <xdr:cNvPr id="175" name="楕円 174">
          <a:extLst>
            <a:ext uri="{FF2B5EF4-FFF2-40B4-BE49-F238E27FC236}">
              <a16:creationId xmlns:a16="http://schemas.microsoft.com/office/drawing/2014/main" id="{00000000-0008-0000-0F00-0000AF000000}"/>
            </a:ext>
          </a:extLst>
        </xdr:cNvPr>
        <xdr:cNvSpPr/>
      </xdr:nvSpPr>
      <xdr:spPr>
        <a:xfrm>
          <a:off x="2857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89535</xdr:rowOff>
    </xdr:from>
    <xdr:to>
      <xdr:col>19</xdr:col>
      <xdr:colOff>177800</xdr:colOff>
      <xdr:row>60</xdr:row>
      <xdr:rowOff>133350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flipV="1">
          <a:off x="2908300" y="103765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65422</xdr:rowOff>
    </xdr:from>
    <xdr:ext cx="405111" cy="259045"/>
    <xdr:sp macro="" textlink="">
      <xdr:nvSpPr>
        <xdr:cNvPr id="177" name="n_1aveValue【体育館・プール】&#10;有形固定資産減価償却率">
          <a:extLst>
            <a:ext uri="{FF2B5EF4-FFF2-40B4-BE49-F238E27FC236}">
              <a16:creationId xmlns:a16="http://schemas.microsoft.com/office/drawing/2014/main" id="{00000000-0008-0000-0F00-0000B1000000}"/>
            </a:ext>
          </a:extLst>
        </xdr:cNvPr>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78" name="n_2aveValue【体育館・プール】&#10;有形固定資産減価償却率">
          <a:extLst>
            <a:ext uri="{FF2B5EF4-FFF2-40B4-BE49-F238E27FC236}">
              <a16:creationId xmlns:a16="http://schemas.microsoft.com/office/drawing/2014/main" id="{00000000-0008-0000-0F00-0000B2000000}"/>
            </a:ext>
          </a:extLst>
        </xdr:cNvPr>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79" name="n_3aveValue【体育館・プール】&#10;有形固定資産減価償却率">
          <a:extLst>
            <a:ext uri="{FF2B5EF4-FFF2-40B4-BE49-F238E27FC236}">
              <a16:creationId xmlns:a16="http://schemas.microsoft.com/office/drawing/2014/main" id="{00000000-0008-0000-0F00-0000B3000000}"/>
            </a:ext>
          </a:extLst>
        </xdr:cNvPr>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131462</xdr:rowOff>
    </xdr:from>
    <xdr:ext cx="405111" cy="259045"/>
    <xdr:sp macro="" textlink="">
      <xdr:nvSpPr>
        <xdr:cNvPr id="180" name="n_1mainValue【体育館・プール】&#10;有形固定資産減価償却率">
          <a:extLst>
            <a:ext uri="{FF2B5EF4-FFF2-40B4-BE49-F238E27FC236}">
              <a16:creationId xmlns:a16="http://schemas.microsoft.com/office/drawing/2014/main" id="{00000000-0008-0000-0F00-0000B4000000}"/>
            </a:ext>
          </a:extLst>
        </xdr:cNvPr>
        <xdr:cNvSpPr txBox="1"/>
      </xdr:nvSpPr>
      <xdr:spPr>
        <a:xfrm>
          <a:off x="3582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3827</xdr:rowOff>
    </xdr:from>
    <xdr:ext cx="405111" cy="259045"/>
    <xdr:sp macro="" textlink="">
      <xdr:nvSpPr>
        <xdr:cNvPr id="181" name="n_2mainValue【体育館・プール】&#10;有形固定資産減価償却率">
          <a:extLst>
            <a:ext uri="{FF2B5EF4-FFF2-40B4-BE49-F238E27FC236}">
              <a16:creationId xmlns:a16="http://schemas.microsoft.com/office/drawing/2014/main" id="{00000000-0008-0000-0F00-0000B5000000}"/>
            </a:ext>
          </a:extLst>
        </xdr:cNvPr>
        <xdr:cNvSpPr txBox="1"/>
      </xdr:nvSpPr>
      <xdr:spPr>
        <a:xfrm>
          <a:off x="2705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a:extLst>
            <a:ext uri="{FF2B5EF4-FFF2-40B4-BE49-F238E27FC236}">
              <a16:creationId xmlns:a16="http://schemas.microsoft.com/office/drawing/2014/main" id="{00000000-0008-0000-0F00-0000C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4" name="【体育館・プール】&#10;一人当たり面積最小値テキスト">
          <a:extLst>
            <a:ext uri="{FF2B5EF4-FFF2-40B4-BE49-F238E27FC236}">
              <a16:creationId xmlns:a16="http://schemas.microsoft.com/office/drawing/2014/main" id="{00000000-0008-0000-0F00-0000CC000000}"/>
            </a:ext>
          </a:extLst>
        </xdr:cNvPr>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06" name="【体育館・プール】&#10;一人当たり面積最大値テキスト">
          <a:extLst>
            <a:ext uri="{FF2B5EF4-FFF2-40B4-BE49-F238E27FC236}">
              <a16:creationId xmlns:a16="http://schemas.microsoft.com/office/drawing/2014/main" id="{00000000-0008-0000-0F00-0000CE000000}"/>
            </a:ext>
          </a:extLst>
        </xdr:cNvPr>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08" name="【体育館・プール】&#10;一人当たり面積平均値テキスト">
          <a:extLst>
            <a:ext uri="{FF2B5EF4-FFF2-40B4-BE49-F238E27FC236}">
              <a16:creationId xmlns:a16="http://schemas.microsoft.com/office/drawing/2014/main" id="{00000000-0008-0000-0F00-0000D0000000}"/>
            </a:ext>
          </a:extLst>
        </xdr:cNvPr>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a:extLst>
            <a:ext uri="{FF2B5EF4-FFF2-40B4-BE49-F238E27FC236}">
              <a16:creationId xmlns:a16="http://schemas.microsoft.com/office/drawing/2014/main" id="{00000000-0008-0000-0F00-0000D1000000}"/>
            </a:ext>
          </a:extLst>
        </xdr:cNvPr>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0" name="フローチャート: 判断 209">
          <a:extLst>
            <a:ext uri="{FF2B5EF4-FFF2-40B4-BE49-F238E27FC236}">
              <a16:creationId xmlns:a16="http://schemas.microsoft.com/office/drawing/2014/main" id="{00000000-0008-0000-0F00-0000D2000000}"/>
            </a:ext>
          </a:extLst>
        </xdr:cNvPr>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11" name="フローチャート: 判断 210">
          <a:extLst>
            <a:ext uri="{FF2B5EF4-FFF2-40B4-BE49-F238E27FC236}">
              <a16:creationId xmlns:a16="http://schemas.microsoft.com/office/drawing/2014/main" id="{00000000-0008-0000-0F00-0000D3000000}"/>
            </a:ext>
          </a:extLst>
        </xdr:cNvPr>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109220</xdr:rowOff>
    </xdr:from>
    <xdr:to>
      <xdr:col>55</xdr:col>
      <xdr:colOff>50800</xdr:colOff>
      <xdr:row>61</xdr:row>
      <xdr:rowOff>39370</xdr:rowOff>
    </xdr:to>
    <xdr:sp macro="" textlink="">
      <xdr:nvSpPr>
        <xdr:cNvPr id="218" name="楕円 217">
          <a:extLst>
            <a:ext uri="{FF2B5EF4-FFF2-40B4-BE49-F238E27FC236}">
              <a16:creationId xmlns:a16="http://schemas.microsoft.com/office/drawing/2014/main" id="{00000000-0008-0000-0F00-0000DA000000}"/>
            </a:ext>
          </a:extLst>
        </xdr:cNvPr>
        <xdr:cNvSpPr/>
      </xdr:nvSpPr>
      <xdr:spPr>
        <a:xfrm>
          <a:off x="10426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87647</xdr:rowOff>
    </xdr:from>
    <xdr:ext cx="469744" cy="259045"/>
    <xdr:sp macro="" textlink="">
      <xdr:nvSpPr>
        <xdr:cNvPr id="219" name="【体育館・プール】&#10;一人当たり面積該当値テキスト">
          <a:extLst>
            <a:ext uri="{FF2B5EF4-FFF2-40B4-BE49-F238E27FC236}">
              <a16:creationId xmlns:a16="http://schemas.microsoft.com/office/drawing/2014/main" id="{00000000-0008-0000-0F00-0000DB000000}"/>
            </a:ext>
          </a:extLst>
        </xdr:cNvPr>
        <xdr:cNvSpPr txBox="1"/>
      </xdr:nvSpPr>
      <xdr:spPr>
        <a:xfrm>
          <a:off x="10515600"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116078</xdr:rowOff>
    </xdr:from>
    <xdr:to>
      <xdr:col>50</xdr:col>
      <xdr:colOff>165100</xdr:colOff>
      <xdr:row>61</xdr:row>
      <xdr:rowOff>46228</xdr:rowOff>
    </xdr:to>
    <xdr:sp macro="" textlink="">
      <xdr:nvSpPr>
        <xdr:cNvPr id="220" name="楕円 219">
          <a:extLst>
            <a:ext uri="{FF2B5EF4-FFF2-40B4-BE49-F238E27FC236}">
              <a16:creationId xmlns:a16="http://schemas.microsoft.com/office/drawing/2014/main" id="{00000000-0008-0000-0F00-0000DC000000}"/>
            </a:ext>
          </a:extLst>
        </xdr:cNvPr>
        <xdr:cNvSpPr/>
      </xdr:nvSpPr>
      <xdr:spPr>
        <a:xfrm>
          <a:off x="9588500" y="104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160020</xdr:rowOff>
    </xdr:from>
    <xdr:to>
      <xdr:col>55</xdr:col>
      <xdr:colOff>0</xdr:colOff>
      <xdr:row>60</xdr:row>
      <xdr:rowOff>166878</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flipV="1">
          <a:off x="9639300" y="1044702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122936</xdr:rowOff>
    </xdr:from>
    <xdr:to>
      <xdr:col>46</xdr:col>
      <xdr:colOff>38100</xdr:colOff>
      <xdr:row>61</xdr:row>
      <xdr:rowOff>53086</xdr:rowOff>
    </xdr:to>
    <xdr:sp macro="" textlink="">
      <xdr:nvSpPr>
        <xdr:cNvPr id="222" name="楕円 221">
          <a:extLst>
            <a:ext uri="{FF2B5EF4-FFF2-40B4-BE49-F238E27FC236}">
              <a16:creationId xmlns:a16="http://schemas.microsoft.com/office/drawing/2014/main" id="{00000000-0008-0000-0F00-0000DE000000}"/>
            </a:ext>
          </a:extLst>
        </xdr:cNvPr>
        <xdr:cNvSpPr/>
      </xdr:nvSpPr>
      <xdr:spPr>
        <a:xfrm>
          <a:off x="8699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166878</xdr:rowOff>
    </xdr:from>
    <xdr:to>
      <xdr:col>50</xdr:col>
      <xdr:colOff>114300</xdr:colOff>
      <xdr:row>61</xdr:row>
      <xdr:rowOff>2286</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flipV="1">
          <a:off x="8750300" y="1045387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24" name="n_1aveValue【体育館・プール】&#10;一人当たり面積">
          <a:extLst>
            <a:ext uri="{FF2B5EF4-FFF2-40B4-BE49-F238E27FC236}">
              <a16:creationId xmlns:a16="http://schemas.microsoft.com/office/drawing/2014/main" id="{00000000-0008-0000-0F00-0000E0000000}"/>
            </a:ext>
          </a:extLst>
        </xdr:cNvPr>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25" name="n_2aveValue【体育館・プール】&#10;一人当たり面積">
          <a:extLst>
            <a:ext uri="{FF2B5EF4-FFF2-40B4-BE49-F238E27FC236}">
              <a16:creationId xmlns:a16="http://schemas.microsoft.com/office/drawing/2014/main" id="{00000000-0008-0000-0F00-0000E1000000}"/>
            </a:ext>
          </a:extLst>
        </xdr:cNvPr>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26" name="n_3aveValue【体育館・プール】&#10;一人当たり面積">
          <a:extLst>
            <a:ext uri="{FF2B5EF4-FFF2-40B4-BE49-F238E27FC236}">
              <a16:creationId xmlns:a16="http://schemas.microsoft.com/office/drawing/2014/main" id="{00000000-0008-0000-0F00-0000E2000000}"/>
            </a:ext>
          </a:extLst>
        </xdr:cNvPr>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37355</xdr:rowOff>
    </xdr:from>
    <xdr:ext cx="469744" cy="259045"/>
    <xdr:sp macro="" textlink="">
      <xdr:nvSpPr>
        <xdr:cNvPr id="227" name="n_1mainValue【体育館・プール】&#10;一人当たり面積">
          <a:extLst>
            <a:ext uri="{FF2B5EF4-FFF2-40B4-BE49-F238E27FC236}">
              <a16:creationId xmlns:a16="http://schemas.microsoft.com/office/drawing/2014/main" id="{00000000-0008-0000-0F00-0000E3000000}"/>
            </a:ext>
          </a:extLst>
        </xdr:cNvPr>
        <xdr:cNvSpPr txBox="1"/>
      </xdr:nvSpPr>
      <xdr:spPr>
        <a:xfrm>
          <a:off x="9391727" y="104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44213</xdr:rowOff>
    </xdr:from>
    <xdr:ext cx="469744" cy="259045"/>
    <xdr:sp macro="" textlink="">
      <xdr:nvSpPr>
        <xdr:cNvPr id="228" name="n_2mainValue【体育館・プール】&#10;一人当たり面積">
          <a:extLst>
            <a:ext uri="{FF2B5EF4-FFF2-40B4-BE49-F238E27FC236}">
              <a16:creationId xmlns:a16="http://schemas.microsoft.com/office/drawing/2014/main" id="{00000000-0008-0000-0F00-0000E4000000}"/>
            </a:ext>
          </a:extLst>
        </xdr:cNvPr>
        <xdr:cNvSpPr txBox="1"/>
      </xdr:nvSpPr>
      <xdr:spPr>
        <a:xfrm>
          <a:off x="8515427" y="1050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a:extLst>
            <a:ext uri="{FF2B5EF4-FFF2-40B4-BE49-F238E27FC236}">
              <a16:creationId xmlns:a16="http://schemas.microsoft.com/office/drawing/2014/main" id="{00000000-0008-0000-0F00-0000F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54" name="【福祉施設】&#10;有形固定資産減価償却率最小値テキスト">
          <a:extLst>
            <a:ext uri="{FF2B5EF4-FFF2-40B4-BE49-F238E27FC236}">
              <a16:creationId xmlns:a16="http://schemas.microsoft.com/office/drawing/2014/main" id="{00000000-0008-0000-0F00-0000FE000000}"/>
            </a:ext>
          </a:extLst>
        </xdr:cNvPr>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56" name="【福祉施設】&#10;有形固定資産減価償却率最大値テキスト">
          <a:extLst>
            <a:ext uri="{FF2B5EF4-FFF2-40B4-BE49-F238E27FC236}">
              <a16:creationId xmlns:a16="http://schemas.microsoft.com/office/drawing/2014/main" id="{00000000-0008-0000-0F00-000000010000}"/>
            </a:ext>
          </a:extLst>
        </xdr:cNvPr>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58" name="【福祉施設】&#10;有形固定資産減価償却率平均値テキスト">
          <a:extLst>
            <a:ext uri="{FF2B5EF4-FFF2-40B4-BE49-F238E27FC236}">
              <a16:creationId xmlns:a16="http://schemas.microsoft.com/office/drawing/2014/main" id="{00000000-0008-0000-0F00-000002010000}"/>
            </a:ext>
          </a:extLst>
        </xdr:cNvPr>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59" name="フローチャート: 判断 258">
          <a:extLst>
            <a:ext uri="{FF2B5EF4-FFF2-40B4-BE49-F238E27FC236}">
              <a16:creationId xmlns:a16="http://schemas.microsoft.com/office/drawing/2014/main" id="{00000000-0008-0000-0F00-000003010000}"/>
            </a:ext>
          </a:extLst>
        </xdr:cNvPr>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60" name="フローチャート: 判断 259">
          <a:extLst>
            <a:ext uri="{FF2B5EF4-FFF2-40B4-BE49-F238E27FC236}">
              <a16:creationId xmlns:a16="http://schemas.microsoft.com/office/drawing/2014/main" id="{00000000-0008-0000-0F00-000004010000}"/>
            </a:ext>
          </a:extLst>
        </xdr:cNvPr>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61" name="フローチャート: 判断 260">
          <a:extLst>
            <a:ext uri="{FF2B5EF4-FFF2-40B4-BE49-F238E27FC236}">
              <a16:creationId xmlns:a16="http://schemas.microsoft.com/office/drawing/2014/main" id="{00000000-0008-0000-0F00-000005010000}"/>
            </a:ext>
          </a:extLst>
        </xdr:cNvPr>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62" name="フローチャート: 判断 261">
          <a:extLst>
            <a:ext uri="{FF2B5EF4-FFF2-40B4-BE49-F238E27FC236}">
              <a16:creationId xmlns:a16="http://schemas.microsoft.com/office/drawing/2014/main" id="{00000000-0008-0000-0F00-000006010000}"/>
            </a:ext>
          </a:extLst>
        </xdr:cNvPr>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68" name="楕円 267">
          <a:extLst>
            <a:ext uri="{FF2B5EF4-FFF2-40B4-BE49-F238E27FC236}">
              <a16:creationId xmlns:a16="http://schemas.microsoft.com/office/drawing/2014/main" id="{00000000-0008-0000-0F00-00000C010000}"/>
            </a:ext>
          </a:extLst>
        </xdr:cNvPr>
        <xdr:cNvSpPr/>
      </xdr:nvSpPr>
      <xdr:spPr>
        <a:xfrm>
          <a:off x="45847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92091</xdr:rowOff>
    </xdr:from>
    <xdr:ext cx="405111" cy="259045"/>
    <xdr:sp macro="" textlink="">
      <xdr:nvSpPr>
        <xdr:cNvPr id="269" name="【福祉施設】&#10;有形固定資産減価償却率該当値テキスト">
          <a:extLst>
            <a:ext uri="{FF2B5EF4-FFF2-40B4-BE49-F238E27FC236}">
              <a16:creationId xmlns:a16="http://schemas.microsoft.com/office/drawing/2014/main" id="{00000000-0008-0000-0F00-00000D010000}"/>
            </a:ext>
          </a:extLst>
        </xdr:cNvPr>
        <xdr:cNvSpPr txBox="1"/>
      </xdr:nvSpPr>
      <xdr:spPr>
        <a:xfrm>
          <a:off x="4673600"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111125</xdr:rowOff>
    </xdr:from>
    <xdr:to>
      <xdr:col>20</xdr:col>
      <xdr:colOff>38100</xdr:colOff>
      <xdr:row>83</xdr:row>
      <xdr:rowOff>41275</xdr:rowOff>
    </xdr:to>
    <xdr:sp macro="" textlink="">
      <xdr:nvSpPr>
        <xdr:cNvPr id="270" name="楕円 269">
          <a:extLst>
            <a:ext uri="{FF2B5EF4-FFF2-40B4-BE49-F238E27FC236}">
              <a16:creationId xmlns:a16="http://schemas.microsoft.com/office/drawing/2014/main" id="{00000000-0008-0000-0F00-00000E010000}"/>
            </a:ext>
          </a:extLst>
        </xdr:cNvPr>
        <xdr:cNvSpPr/>
      </xdr:nvSpPr>
      <xdr:spPr>
        <a:xfrm>
          <a:off x="3746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120014</xdr:rowOff>
    </xdr:from>
    <xdr:to>
      <xdr:col>24</xdr:col>
      <xdr:colOff>63500</xdr:colOff>
      <xdr:row>82</xdr:row>
      <xdr:rowOff>161925</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flipV="1">
          <a:off x="3797300" y="1417891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154939</xdr:rowOff>
    </xdr:from>
    <xdr:to>
      <xdr:col>15</xdr:col>
      <xdr:colOff>101600</xdr:colOff>
      <xdr:row>83</xdr:row>
      <xdr:rowOff>85089</xdr:rowOff>
    </xdr:to>
    <xdr:sp macro="" textlink="">
      <xdr:nvSpPr>
        <xdr:cNvPr id="272" name="楕円 271">
          <a:extLst>
            <a:ext uri="{FF2B5EF4-FFF2-40B4-BE49-F238E27FC236}">
              <a16:creationId xmlns:a16="http://schemas.microsoft.com/office/drawing/2014/main" id="{00000000-0008-0000-0F00-000010010000}"/>
            </a:ext>
          </a:extLst>
        </xdr:cNvPr>
        <xdr:cNvSpPr/>
      </xdr:nvSpPr>
      <xdr:spPr>
        <a:xfrm>
          <a:off x="2857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161925</xdr:rowOff>
    </xdr:from>
    <xdr:to>
      <xdr:col>19</xdr:col>
      <xdr:colOff>177800</xdr:colOff>
      <xdr:row>83</xdr:row>
      <xdr:rowOff>34289</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flipV="1">
          <a:off x="2908300" y="142208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274" name="n_1aveValue【福祉施設】&#10;有形固定資産減価償却率">
          <a:extLst>
            <a:ext uri="{FF2B5EF4-FFF2-40B4-BE49-F238E27FC236}">
              <a16:creationId xmlns:a16="http://schemas.microsoft.com/office/drawing/2014/main" id="{00000000-0008-0000-0F00-000012010000}"/>
            </a:ext>
          </a:extLst>
        </xdr:cNvPr>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75" name="n_2aveValue【福祉施設】&#10;有形固定資産減価償却率">
          <a:extLst>
            <a:ext uri="{FF2B5EF4-FFF2-40B4-BE49-F238E27FC236}">
              <a16:creationId xmlns:a16="http://schemas.microsoft.com/office/drawing/2014/main" id="{00000000-0008-0000-0F00-000013010000}"/>
            </a:ext>
          </a:extLst>
        </xdr:cNvPr>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76" name="n_3aveValue【福祉施設】&#10;有形固定資産減価償却率">
          <a:extLst>
            <a:ext uri="{FF2B5EF4-FFF2-40B4-BE49-F238E27FC236}">
              <a16:creationId xmlns:a16="http://schemas.microsoft.com/office/drawing/2014/main" id="{00000000-0008-0000-0F00-000014010000}"/>
            </a:ext>
          </a:extLst>
        </xdr:cNvPr>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57802</xdr:rowOff>
    </xdr:from>
    <xdr:ext cx="405111" cy="259045"/>
    <xdr:sp macro="" textlink="">
      <xdr:nvSpPr>
        <xdr:cNvPr id="277" name="n_1mainValue【福祉施設】&#10;有形固定資産減価償却率">
          <a:extLst>
            <a:ext uri="{FF2B5EF4-FFF2-40B4-BE49-F238E27FC236}">
              <a16:creationId xmlns:a16="http://schemas.microsoft.com/office/drawing/2014/main" id="{00000000-0008-0000-0F00-000015010000}"/>
            </a:ext>
          </a:extLst>
        </xdr:cNvPr>
        <xdr:cNvSpPr txBox="1"/>
      </xdr:nvSpPr>
      <xdr:spPr>
        <a:xfrm>
          <a:off x="3582044" y="1394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101616</xdr:rowOff>
    </xdr:from>
    <xdr:ext cx="405111" cy="259045"/>
    <xdr:sp macro="" textlink="">
      <xdr:nvSpPr>
        <xdr:cNvPr id="278" name="n_2mainValue【福祉施設】&#10;有形固定資産減価償却率">
          <a:extLst>
            <a:ext uri="{FF2B5EF4-FFF2-40B4-BE49-F238E27FC236}">
              <a16:creationId xmlns:a16="http://schemas.microsoft.com/office/drawing/2014/main" id="{00000000-0008-0000-0F00-000016010000}"/>
            </a:ext>
          </a:extLst>
        </xdr:cNvPr>
        <xdr:cNvSpPr txBox="1"/>
      </xdr:nvSpPr>
      <xdr:spPr>
        <a:xfrm>
          <a:off x="27057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a:extLst>
            <a:ext uri="{FF2B5EF4-FFF2-40B4-BE49-F238E27FC236}">
              <a16:creationId xmlns:a16="http://schemas.microsoft.com/office/drawing/2014/main" id="{00000000-0008-0000-0F00-00002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5" name="【福祉施設】&#10;一人当たり面積最小値テキスト">
          <a:extLst>
            <a:ext uri="{FF2B5EF4-FFF2-40B4-BE49-F238E27FC236}">
              <a16:creationId xmlns:a16="http://schemas.microsoft.com/office/drawing/2014/main" id="{00000000-0008-0000-0F00-000031010000}"/>
            </a:ext>
          </a:extLst>
        </xdr:cNvPr>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07" name="【福祉施設】&#10;一人当たり面積最大値テキスト">
          <a:extLst>
            <a:ext uri="{FF2B5EF4-FFF2-40B4-BE49-F238E27FC236}">
              <a16:creationId xmlns:a16="http://schemas.microsoft.com/office/drawing/2014/main" id="{00000000-0008-0000-0F00-000033010000}"/>
            </a:ext>
          </a:extLst>
        </xdr:cNvPr>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09" name="【福祉施設】&#10;一人当たり面積平均値テキスト">
          <a:extLst>
            <a:ext uri="{FF2B5EF4-FFF2-40B4-BE49-F238E27FC236}">
              <a16:creationId xmlns:a16="http://schemas.microsoft.com/office/drawing/2014/main" id="{00000000-0008-0000-0F00-000035010000}"/>
            </a:ext>
          </a:extLst>
        </xdr:cNvPr>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72208</xdr:rowOff>
    </xdr:from>
    <xdr:to>
      <xdr:col>55</xdr:col>
      <xdr:colOff>50800</xdr:colOff>
      <xdr:row>85</xdr:row>
      <xdr:rowOff>2358</xdr:rowOff>
    </xdr:to>
    <xdr:sp macro="" textlink="">
      <xdr:nvSpPr>
        <xdr:cNvPr id="319" name="楕円 318">
          <a:extLst>
            <a:ext uri="{FF2B5EF4-FFF2-40B4-BE49-F238E27FC236}">
              <a16:creationId xmlns:a16="http://schemas.microsoft.com/office/drawing/2014/main" id="{00000000-0008-0000-0F00-00003F010000}"/>
            </a:ext>
          </a:extLst>
        </xdr:cNvPr>
        <xdr:cNvSpPr/>
      </xdr:nvSpPr>
      <xdr:spPr>
        <a:xfrm>
          <a:off x="104267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50635</xdr:rowOff>
    </xdr:from>
    <xdr:ext cx="469744" cy="259045"/>
    <xdr:sp macro="" textlink="">
      <xdr:nvSpPr>
        <xdr:cNvPr id="320" name="【福祉施設】&#10;一人当たり面積該当値テキスト">
          <a:extLst>
            <a:ext uri="{FF2B5EF4-FFF2-40B4-BE49-F238E27FC236}">
              <a16:creationId xmlns:a16="http://schemas.microsoft.com/office/drawing/2014/main" id="{00000000-0008-0000-0F00-000040010000}"/>
            </a:ext>
          </a:extLst>
        </xdr:cNvPr>
        <xdr:cNvSpPr txBox="1"/>
      </xdr:nvSpPr>
      <xdr:spPr>
        <a:xfrm>
          <a:off x="10515600"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75474</xdr:rowOff>
    </xdr:from>
    <xdr:to>
      <xdr:col>50</xdr:col>
      <xdr:colOff>165100</xdr:colOff>
      <xdr:row>85</xdr:row>
      <xdr:rowOff>5624</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9588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123008</xdr:rowOff>
    </xdr:from>
    <xdr:to>
      <xdr:col>55</xdr:col>
      <xdr:colOff>0</xdr:colOff>
      <xdr:row>84</xdr:row>
      <xdr:rowOff>126274</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flipV="1">
          <a:off x="9639300" y="145248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82006</xdr:rowOff>
    </xdr:from>
    <xdr:to>
      <xdr:col>46</xdr:col>
      <xdr:colOff>38100</xdr:colOff>
      <xdr:row>85</xdr:row>
      <xdr:rowOff>12156</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8699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126274</xdr:rowOff>
    </xdr:from>
    <xdr:to>
      <xdr:col>50</xdr:col>
      <xdr:colOff>114300</xdr:colOff>
      <xdr:row>84</xdr:row>
      <xdr:rowOff>132806</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flipV="1">
          <a:off x="8750300" y="145280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325" name="n_1aveValue【福祉施設】&#10;一人当たり面積">
          <a:extLst>
            <a:ext uri="{FF2B5EF4-FFF2-40B4-BE49-F238E27FC236}">
              <a16:creationId xmlns:a16="http://schemas.microsoft.com/office/drawing/2014/main" id="{00000000-0008-0000-0F00-000045010000}"/>
            </a:ext>
          </a:extLst>
        </xdr:cNvPr>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26" name="n_2aveValue【福祉施設】&#10;一人当たり面積">
          <a:extLst>
            <a:ext uri="{FF2B5EF4-FFF2-40B4-BE49-F238E27FC236}">
              <a16:creationId xmlns:a16="http://schemas.microsoft.com/office/drawing/2014/main" id="{00000000-0008-0000-0F00-000046010000}"/>
            </a:ext>
          </a:extLst>
        </xdr:cNvPr>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27" name="n_3aveValue【福祉施設】&#10;一人当たり面積">
          <a:extLst>
            <a:ext uri="{FF2B5EF4-FFF2-40B4-BE49-F238E27FC236}">
              <a16:creationId xmlns:a16="http://schemas.microsoft.com/office/drawing/2014/main" id="{00000000-0008-0000-0F00-000047010000}"/>
            </a:ext>
          </a:extLst>
        </xdr:cNvPr>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22151</xdr:rowOff>
    </xdr:from>
    <xdr:ext cx="469744" cy="259045"/>
    <xdr:sp macro="" textlink="">
      <xdr:nvSpPr>
        <xdr:cNvPr id="328" name="n_1mainValue【福祉施設】&#10;一人当たり面積">
          <a:extLst>
            <a:ext uri="{FF2B5EF4-FFF2-40B4-BE49-F238E27FC236}">
              <a16:creationId xmlns:a16="http://schemas.microsoft.com/office/drawing/2014/main" id="{00000000-0008-0000-0F00-000048010000}"/>
            </a:ext>
          </a:extLst>
        </xdr:cNvPr>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3283</xdr:rowOff>
    </xdr:from>
    <xdr:ext cx="469744" cy="259045"/>
    <xdr:sp macro="" textlink="">
      <xdr:nvSpPr>
        <xdr:cNvPr id="329" name="n_2mainValue【福祉施設】&#10;一人当たり面積">
          <a:extLst>
            <a:ext uri="{FF2B5EF4-FFF2-40B4-BE49-F238E27FC236}">
              <a16:creationId xmlns:a16="http://schemas.microsoft.com/office/drawing/2014/main" id="{00000000-0008-0000-0F00-000049010000}"/>
            </a:ext>
          </a:extLst>
        </xdr:cNvPr>
        <xdr:cNvSpPr txBox="1"/>
      </xdr:nvSpPr>
      <xdr:spPr>
        <a:xfrm>
          <a:off x="85154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市民会館】&#10;有形固定資産減価償却率グラフ枠">
          <a:extLst>
            <a:ext uri="{FF2B5EF4-FFF2-40B4-BE49-F238E27FC236}">
              <a16:creationId xmlns:a16="http://schemas.microsoft.com/office/drawing/2014/main" id="{00000000-0008-0000-0F00-00006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56" name="【市民会館】&#10;有形固定資産減価償却率最小値テキスト">
          <a:extLst>
            <a:ext uri="{FF2B5EF4-FFF2-40B4-BE49-F238E27FC236}">
              <a16:creationId xmlns:a16="http://schemas.microsoft.com/office/drawing/2014/main" id="{00000000-0008-0000-0F00-000064010000}"/>
            </a:ext>
          </a:extLst>
        </xdr:cNvPr>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8" name="【市民会館】&#10;有形固定資産減価償却率最大値テキスト">
          <a:extLst>
            <a:ext uri="{FF2B5EF4-FFF2-40B4-BE49-F238E27FC236}">
              <a16:creationId xmlns:a16="http://schemas.microsoft.com/office/drawing/2014/main" id="{00000000-0008-0000-0F00-000066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33582</xdr:rowOff>
    </xdr:from>
    <xdr:ext cx="405111" cy="259045"/>
    <xdr:sp macro="" textlink="">
      <xdr:nvSpPr>
        <xdr:cNvPr id="360" name="【市民会館】&#10;有形固定資産減価償却率平均値テキスト">
          <a:extLst>
            <a:ext uri="{FF2B5EF4-FFF2-40B4-BE49-F238E27FC236}">
              <a16:creationId xmlns:a16="http://schemas.microsoft.com/office/drawing/2014/main" id="{00000000-0008-0000-0F00-000068010000}"/>
            </a:ext>
          </a:extLst>
        </xdr:cNvPr>
        <xdr:cNvSpPr txBox="1"/>
      </xdr:nvSpPr>
      <xdr:spPr>
        <a:xfrm>
          <a:off x="4673600" y="1769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63" name="フローチャート: 判断 362">
          <a:extLst>
            <a:ext uri="{FF2B5EF4-FFF2-40B4-BE49-F238E27FC236}">
              <a16:creationId xmlns:a16="http://schemas.microsoft.com/office/drawing/2014/main" id="{00000000-0008-0000-0F00-00006B010000}"/>
            </a:ext>
          </a:extLst>
        </xdr:cNvPr>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64" name="フローチャート: 判断 363">
          <a:extLst>
            <a:ext uri="{FF2B5EF4-FFF2-40B4-BE49-F238E27FC236}">
              <a16:creationId xmlns:a16="http://schemas.microsoft.com/office/drawing/2014/main" id="{00000000-0008-0000-0F00-00006C010000}"/>
            </a:ext>
          </a:extLst>
        </xdr:cNvPr>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74386</xdr:rowOff>
    </xdr:from>
    <xdr:to>
      <xdr:col>24</xdr:col>
      <xdr:colOff>114300</xdr:colOff>
      <xdr:row>105</xdr:row>
      <xdr:rowOff>4536</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45847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52813</xdr:rowOff>
    </xdr:from>
    <xdr:ext cx="405111" cy="259045"/>
    <xdr:sp macro="" textlink="">
      <xdr:nvSpPr>
        <xdr:cNvPr id="371" name="【市民会館】&#10;有形固定資産減価償却率該当値テキスト">
          <a:extLst>
            <a:ext uri="{FF2B5EF4-FFF2-40B4-BE49-F238E27FC236}">
              <a16:creationId xmlns:a16="http://schemas.microsoft.com/office/drawing/2014/main" id="{00000000-0008-0000-0F00-000073010000}"/>
            </a:ext>
          </a:extLst>
        </xdr:cNvPr>
        <xdr:cNvSpPr txBox="1"/>
      </xdr:nvSpPr>
      <xdr:spPr>
        <a:xfrm>
          <a:off x="4673600"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107043</xdr:rowOff>
    </xdr:from>
    <xdr:to>
      <xdr:col>20</xdr:col>
      <xdr:colOff>38100</xdr:colOff>
      <xdr:row>105</xdr:row>
      <xdr:rowOff>37193</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3746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125186</xdr:rowOff>
    </xdr:from>
    <xdr:to>
      <xdr:col>24</xdr:col>
      <xdr:colOff>63500</xdr:colOff>
      <xdr:row>104</xdr:row>
      <xdr:rowOff>157843</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3797300" y="179559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141332</xdr:rowOff>
    </xdr:from>
    <xdr:to>
      <xdr:col>15</xdr:col>
      <xdr:colOff>101600</xdr:colOff>
      <xdr:row>105</xdr:row>
      <xdr:rowOff>71482</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2857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157843</xdr:rowOff>
    </xdr:from>
    <xdr:to>
      <xdr:col>19</xdr:col>
      <xdr:colOff>177800</xdr:colOff>
      <xdr:row>105</xdr:row>
      <xdr:rowOff>20682</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2908300" y="1798864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76" name="n_1aveValue【市民会館】&#10;有形固定資産減価償却率">
          <a:extLst>
            <a:ext uri="{FF2B5EF4-FFF2-40B4-BE49-F238E27FC236}">
              <a16:creationId xmlns:a16="http://schemas.microsoft.com/office/drawing/2014/main" id="{00000000-0008-0000-0F00-000078010000}"/>
            </a:ext>
          </a:extLst>
        </xdr:cNvPr>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146793</xdr:rowOff>
    </xdr:from>
    <xdr:ext cx="405111" cy="259045"/>
    <xdr:sp macro="" textlink="">
      <xdr:nvSpPr>
        <xdr:cNvPr id="377" name="n_2aveValue【市民会館】&#10;有形固定資産減価償却率">
          <a:extLst>
            <a:ext uri="{FF2B5EF4-FFF2-40B4-BE49-F238E27FC236}">
              <a16:creationId xmlns:a16="http://schemas.microsoft.com/office/drawing/2014/main" id="{00000000-0008-0000-0F00-000079010000}"/>
            </a:ext>
          </a:extLst>
        </xdr:cNvPr>
        <xdr:cNvSpPr txBox="1"/>
      </xdr:nvSpPr>
      <xdr:spPr>
        <a:xfrm>
          <a:off x="2705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78" name="n_3aveValue【市民会館】&#10;有形固定資産減価償却率">
          <a:extLst>
            <a:ext uri="{FF2B5EF4-FFF2-40B4-BE49-F238E27FC236}">
              <a16:creationId xmlns:a16="http://schemas.microsoft.com/office/drawing/2014/main" id="{00000000-0008-0000-0F00-00007A010000}"/>
            </a:ext>
          </a:extLst>
        </xdr:cNvPr>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28320</xdr:rowOff>
    </xdr:from>
    <xdr:ext cx="405111" cy="259045"/>
    <xdr:sp macro="" textlink="">
      <xdr:nvSpPr>
        <xdr:cNvPr id="379" name="n_1mainValue【市民会館】&#10;有形固定資産減価償却率">
          <a:extLst>
            <a:ext uri="{FF2B5EF4-FFF2-40B4-BE49-F238E27FC236}">
              <a16:creationId xmlns:a16="http://schemas.microsoft.com/office/drawing/2014/main" id="{00000000-0008-0000-0F00-00007B010000}"/>
            </a:ext>
          </a:extLst>
        </xdr:cNvPr>
        <xdr:cNvSpPr txBox="1"/>
      </xdr:nvSpPr>
      <xdr:spPr>
        <a:xfrm>
          <a:off x="3582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380" name="n_2mainValue【市民会館】&#10;有形固定資産減価償却率">
          <a:extLst>
            <a:ext uri="{FF2B5EF4-FFF2-40B4-BE49-F238E27FC236}">
              <a16:creationId xmlns:a16="http://schemas.microsoft.com/office/drawing/2014/main" id="{00000000-0008-0000-0F00-00007C010000}"/>
            </a:ext>
          </a:extLst>
        </xdr:cNvPr>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a:extLst>
            <a:ext uri="{FF2B5EF4-FFF2-40B4-BE49-F238E27FC236}">
              <a16:creationId xmlns:a16="http://schemas.microsoft.com/office/drawing/2014/main" id="{00000000-0008-0000-0F00-00009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03" name="【市民会館】&#10;一人当たり面積最小値テキスト">
          <a:extLst>
            <a:ext uri="{FF2B5EF4-FFF2-40B4-BE49-F238E27FC236}">
              <a16:creationId xmlns:a16="http://schemas.microsoft.com/office/drawing/2014/main" id="{00000000-0008-0000-0F00-000093010000}"/>
            </a:ext>
          </a:extLst>
        </xdr:cNvPr>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05" name="【市民会館】&#10;一人当たり面積最大値テキスト">
          <a:extLst>
            <a:ext uri="{FF2B5EF4-FFF2-40B4-BE49-F238E27FC236}">
              <a16:creationId xmlns:a16="http://schemas.microsoft.com/office/drawing/2014/main" id="{00000000-0008-0000-0F00-000095010000}"/>
            </a:ext>
          </a:extLst>
        </xdr:cNvPr>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07" name="【市民会館】&#10;一人当たり面積平均値テキスト">
          <a:extLst>
            <a:ext uri="{FF2B5EF4-FFF2-40B4-BE49-F238E27FC236}">
              <a16:creationId xmlns:a16="http://schemas.microsoft.com/office/drawing/2014/main" id="{00000000-0008-0000-0F00-000097010000}"/>
            </a:ext>
          </a:extLst>
        </xdr:cNvPr>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164846</xdr:rowOff>
    </xdr:from>
    <xdr:to>
      <xdr:col>55</xdr:col>
      <xdr:colOff>50800</xdr:colOff>
      <xdr:row>104</xdr:row>
      <xdr:rowOff>94996</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104267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16273</xdr:rowOff>
    </xdr:from>
    <xdr:ext cx="469744" cy="259045"/>
    <xdr:sp macro="" textlink="">
      <xdr:nvSpPr>
        <xdr:cNvPr id="418" name="【市民会館】&#10;一人当たり面積該当値テキスト">
          <a:extLst>
            <a:ext uri="{FF2B5EF4-FFF2-40B4-BE49-F238E27FC236}">
              <a16:creationId xmlns:a16="http://schemas.microsoft.com/office/drawing/2014/main" id="{00000000-0008-0000-0F00-0000A2010000}"/>
            </a:ext>
          </a:extLst>
        </xdr:cNvPr>
        <xdr:cNvSpPr txBox="1"/>
      </xdr:nvSpPr>
      <xdr:spPr>
        <a:xfrm>
          <a:off x="10515600" y="1767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2539</xdr:rowOff>
    </xdr:from>
    <xdr:to>
      <xdr:col>50</xdr:col>
      <xdr:colOff>165100</xdr:colOff>
      <xdr:row>104</xdr:row>
      <xdr:rowOff>104139</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9588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44196</xdr:rowOff>
    </xdr:from>
    <xdr:to>
      <xdr:col>55</xdr:col>
      <xdr:colOff>0</xdr:colOff>
      <xdr:row>104</xdr:row>
      <xdr:rowOff>53339</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flipV="1">
          <a:off x="9639300" y="178749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11685</xdr:rowOff>
    </xdr:from>
    <xdr:to>
      <xdr:col>46</xdr:col>
      <xdr:colOff>38100</xdr:colOff>
      <xdr:row>104</xdr:row>
      <xdr:rowOff>113285</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8699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53339</xdr:rowOff>
    </xdr:from>
    <xdr:to>
      <xdr:col>50</xdr:col>
      <xdr:colOff>114300</xdr:colOff>
      <xdr:row>104</xdr:row>
      <xdr:rowOff>62485</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flipV="1">
          <a:off x="8750300" y="178841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23" name="n_1aveValue【市民会館】&#10;一人当たり面積">
          <a:extLst>
            <a:ext uri="{FF2B5EF4-FFF2-40B4-BE49-F238E27FC236}">
              <a16:creationId xmlns:a16="http://schemas.microsoft.com/office/drawing/2014/main" id="{00000000-0008-0000-0F00-0000A7010000}"/>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97553</xdr:rowOff>
    </xdr:from>
    <xdr:ext cx="469744" cy="259045"/>
    <xdr:sp macro="" textlink="">
      <xdr:nvSpPr>
        <xdr:cNvPr id="424" name="n_2aveValue【市民会館】&#10;一人当たり面積">
          <a:extLst>
            <a:ext uri="{FF2B5EF4-FFF2-40B4-BE49-F238E27FC236}">
              <a16:creationId xmlns:a16="http://schemas.microsoft.com/office/drawing/2014/main" id="{00000000-0008-0000-0F00-0000A8010000}"/>
            </a:ext>
          </a:extLst>
        </xdr:cNvPr>
        <xdr:cNvSpPr txBox="1"/>
      </xdr:nvSpPr>
      <xdr:spPr>
        <a:xfrm>
          <a:off x="8515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425" name="n_3aveValue【市民会館】&#10;一人当たり面積">
          <a:extLst>
            <a:ext uri="{FF2B5EF4-FFF2-40B4-BE49-F238E27FC236}">
              <a16:creationId xmlns:a16="http://schemas.microsoft.com/office/drawing/2014/main" id="{00000000-0008-0000-0F00-0000A9010000}"/>
            </a:ext>
          </a:extLst>
        </xdr:cNvPr>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120666</xdr:rowOff>
    </xdr:from>
    <xdr:ext cx="469744" cy="259045"/>
    <xdr:sp macro="" textlink="">
      <xdr:nvSpPr>
        <xdr:cNvPr id="426" name="n_1mainValue【市民会館】&#10;一人当たり面積">
          <a:extLst>
            <a:ext uri="{FF2B5EF4-FFF2-40B4-BE49-F238E27FC236}">
              <a16:creationId xmlns:a16="http://schemas.microsoft.com/office/drawing/2014/main" id="{00000000-0008-0000-0F00-0000AA010000}"/>
            </a:ext>
          </a:extLst>
        </xdr:cNvPr>
        <xdr:cNvSpPr txBox="1"/>
      </xdr:nvSpPr>
      <xdr:spPr>
        <a:xfrm>
          <a:off x="9391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129812</xdr:rowOff>
    </xdr:from>
    <xdr:ext cx="469744" cy="259045"/>
    <xdr:sp macro="" textlink="">
      <xdr:nvSpPr>
        <xdr:cNvPr id="427" name="n_2mainValue【市民会館】&#10;一人当たり面積">
          <a:extLst>
            <a:ext uri="{FF2B5EF4-FFF2-40B4-BE49-F238E27FC236}">
              <a16:creationId xmlns:a16="http://schemas.microsoft.com/office/drawing/2014/main" id="{00000000-0008-0000-0F00-0000AB010000}"/>
            </a:ext>
          </a:extLst>
        </xdr:cNvPr>
        <xdr:cNvSpPr txBox="1"/>
      </xdr:nvSpPr>
      <xdr:spPr>
        <a:xfrm>
          <a:off x="8515427" y="1761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a:extLst>
            <a:ext uri="{FF2B5EF4-FFF2-40B4-BE49-F238E27FC236}">
              <a16:creationId xmlns:a16="http://schemas.microsoft.com/office/drawing/2014/main" id="{00000000-0008-0000-0F00-0000C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54" name="【一般廃棄物処理施設】&#10;有形固定資産減価償却率最小値テキスト">
          <a:extLst>
            <a:ext uri="{FF2B5EF4-FFF2-40B4-BE49-F238E27FC236}">
              <a16:creationId xmlns:a16="http://schemas.microsoft.com/office/drawing/2014/main" id="{00000000-0008-0000-0F00-0000C6010000}"/>
            </a:ext>
          </a:extLst>
        </xdr:cNvPr>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6" name="【一般廃棄物処理施設】&#10;有形固定資産減価償却率最大値テキスト">
          <a:extLst>
            <a:ext uri="{FF2B5EF4-FFF2-40B4-BE49-F238E27FC236}">
              <a16:creationId xmlns:a16="http://schemas.microsoft.com/office/drawing/2014/main" id="{00000000-0008-0000-0F00-0000C8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458" name="【一般廃棄物処理施設】&#10;有形固定資産減価償却率平均値テキスト">
          <a:extLst>
            <a:ext uri="{FF2B5EF4-FFF2-40B4-BE49-F238E27FC236}">
              <a16:creationId xmlns:a16="http://schemas.microsoft.com/office/drawing/2014/main" id="{00000000-0008-0000-0F00-0000CA010000}"/>
            </a:ext>
          </a:extLst>
        </xdr:cNvPr>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97246</xdr:rowOff>
    </xdr:from>
    <xdr:to>
      <xdr:col>85</xdr:col>
      <xdr:colOff>177800</xdr:colOff>
      <xdr:row>40</xdr:row>
      <xdr:rowOff>27396</xdr:rowOff>
    </xdr:to>
    <xdr:sp macro="" textlink="">
      <xdr:nvSpPr>
        <xdr:cNvPr id="468" name="楕円 467">
          <a:extLst>
            <a:ext uri="{FF2B5EF4-FFF2-40B4-BE49-F238E27FC236}">
              <a16:creationId xmlns:a16="http://schemas.microsoft.com/office/drawing/2014/main" id="{00000000-0008-0000-0F00-0000D4010000}"/>
            </a:ext>
          </a:extLst>
        </xdr:cNvPr>
        <xdr:cNvSpPr/>
      </xdr:nvSpPr>
      <xdr:spPr>
        <a:xfrm>
          <a:off x="162687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75673</xdr:rowOff>
    </xdr:from>
    <xdr:ext cx="405111" cy="259045"/>
    <xdr:sp macro="" textlink="">
      <xdr:nvSpPr>
        <xdr:cNvPr id="469" name="【一般廃棄物処理施設】&#10;有形固定資産減価償却率該当値テキスト">
          <a:extLst>
            <a:ext uri="{FF2B5EF4-FFF2-40B4-BE49-F238E27FC236}">
              <a16:creationId xmlns:a16="http://schemas.microsoft.com/office/drawing/2014/main" id="{00000000-0008-0000-0F00-0000D5010000}"/>
            </a:ext>
          </a:extLst>
        </xdr:cNvPr>
        <xdr:cNvSpPr txBox="1"/>
      </xdr:nvSpPr>
      <xdr:spPr>
        <a:xfrm>
          <a:off x="16357600"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139700</xdr:rowOff>
    </xdr:from>
    <xdr:to>
      <xdr:col>81</xdr:col>
      <xdr:colOff>101600</xdr:colOff>
      <xdr:row>40</xdr:row>
      <xdr:rowOff>69850</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15430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148046</xdr:rowOff>
    </xdr:from>
    <xdr:to>
      <xdr:col>85</xdr:col>
      <xdr:colOff>127000</xdr:colOff>
      <xdr:row>40</xdr:row>
      <xdr:rowOff>19050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flipV="1">
          <a:off x="15481300" y="683459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9072</xdr:rowOff>
    </xdr:from>
    <xdr:to>
      <xdr:col>76</xdr:col>
      <xdr:colOff>165100</xdr:colOff>
      <xdr:row>40</xdr:row>
      <xdr:rowOff>110672</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14541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19050</xdr:rowOff>
    </xdr:from>
    <xdr:to>
      <xdr:col>81</xdr:col>
      <xdr:colOff>50800</xdr:colOff>
      <xdr:row>40</xdr:row>
      <xdr:rowOff>59872</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14592300" y="687705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140261</xdr:rowOff>
    </xdr:from>
    <xdr:ext cx="405111" cy="259045"/>
    <xdr:sp macro="" textlink="">
      <xdr:nvSpPr>
        <xdr:cNvPr id="474" name="n_1aveValue【一般廃棄物処理施設】&#10;有形固定資産減価償却率">
          <a:extLst>
            <a:ext uri="{FF2B5EF4-FFF2-40B4-BE49-F238E27FC236}">
              <a16:creationId xmlns:a16="http://schemas.microsoft.com/office/drawing/2014/main" id="{00000000-0008-0000-0F00-0000DA010000}"/>
            </a:ext>
          </a:extLst>
        </xdr:cNvPr>
        <xdr:cNvSpPr txBox="1"/>
      </xdr:nvSpPr>
      <xdr:spPr>
        <a:xfrm>
          <a:off x="15266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475" name="n_2aveValue【一般廃棄物処理施設】&#10;有形固定資産減価償却率">
          <a:extLst>
            <a:ext uri="{FF2B5EF4-FFF2-40B4-BE49-F238E27FC236}">
              <a16:creationId xmlns:a16="http://schemas.microsoft.com/office/drawing/2014/main" id="{00000000-0008-0000-0F00-0000DB010000}"/>
            </a:ext>
          </a:extLst>
        </xdr:cNvPr>
        <xdr:cNvSpPr txBox="1"/>
      </xdr:nvSpPr>
      <xdr:spPr>
        <a:xfrm>
          <a:off x="14389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476" name="n_3aveValue【一般廃棄物処理施設】&#10;有形固定資産減価償却率">
          <a:extLst>
            <a:ext uri="{FF2B5EF4-FFF2-40B4-BE49-F238E27FC236}">
              <a16:creationId xmlns:a16="http://schemas.microsoft.com/office/drawing/2014/main" id="{00000000-0008-0000-0F00-0000DC010000}"/>
            </a:ext>
          </a:extLst>
        </xdr:cNvPr>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60977</xdr:rowOff>
    </xdr:from>
    <xdr:ext cx="405111" cy="259045"/>
    <xdr:sp macro="" textlink="">
      <xdr:nvSpPr>
        <xdr:cNvPr id="477" name="n_1mainValue【一般廃棄物処理施設】&#10;有形固定資産減価償却率">
          <a:extLst>
            <a:ext uri="{FF2B5EF4-FFF2-40B4-BE49-F238E27FC236}">
              <a16:creationId xmlns:a16="http://schemas.microsoft.com/office/drawing/2014/main" id="{00000000-0008-0000-0F00-0000DD010000}"/>
            </a:ext>
          </a:extLst>
        </xdr:cNvPr>
        <xdr:cNvSpPr txBox="1"/>
      </xdr:nvSpPr>
      <xdr:spPr>
        <a:xfrm>
          <a:off x="152660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101799</xdr:rowOff>
    </xdr:from>
    <xdr:ext cx="405111" cy="259045"/>
    <xdr:sp macro="" textlink="">
      <xdr:nvSpPr>
        <xdr:cNvPr id="478" name="n_2mainValue【一般廃棄物処理施設】&#10;有形固定資産減価償却率">
          <a:extLst>
            <a:ext uri="{FF2B5EF4-FFF2-40B4-BE49-F238E27FC236}">
              <a16:creationId xmlns:a16="http://schemas.microsoft.com/office/drawing/2014/main" id="{00000000-0008-0000-0F00-0000DE010000}"/>
            </a:ext>
          </a:extLst>
        </xdr:cNvPr>
        <xdr:cNvSpPr txBox="1"/>
      </xdr:nvSpPr>
      <xdr:spPr>
        <a:xfrm>
          <a:off x="143897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a:extLst>
            <a:ext uri="{FF2B5EF4-FFF2-40B4-BE49-F238E27FC236}">
              <a16:creationId xmlns:a16="http://schemas.microsoft.com/office/drawing/2014/main" id="{00000000-0008-0000-0F00-0000F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99" name="【一般廃棄物処理施設】&#10;一人当たり有形固定資産（償却資産）額最小値テキスト">
          <a:extLst>
            <a:ext uri="{FF2B5EF4-FFF2-40B4-BE49-F238E27FC236}">
              <a16:creationId xmlns:a16="http://schemas.microsoft.com/office/drawing/2014/main" id="{00000000-0008-0000-0F00-0000F3010000}"/>
            </a:ext>
          </a:extLst>
        </xdr:cNvPr>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01" name="【一般廃棄物処理施設】&#10;一人当たり有形固定資産（償却資産）額最大値テキスト">
          <a:extLst>
            <a:ext uri="{FF2B5EF4-FFF2-40B4-BE49-F238E27FC236}">
              <a16:creationId xmlns:a16="http://schemas.microsoft.com/office/drawing/2014/main" id="{00000000-0008-0000-0F00-0000F5010000}"/>
            </a:ext>
          </a:extLst>
        </xdr:cNvPr>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33052</xdr:rowOff>
    </xdr:from>
    <xdr:ext cx="534377" cy="259045"/>
    <xdr:sp macro="" textlink="">
      <xdr:nvSpPr>
        <xdr:cNvPr id="503" name="【一般廃棄物処理施設】&#10;一人当たり有形固定資産（償却資産）額平均値テキスト">
          <a:extLst>
            <a:ext uri="{FF2B5EF4-FFF2-40B4-BE49-F238E27FC236}">
              <a16:creationId xmlns:a16="http://schemas.microsoft.com/office/drawing/2014/main" id="{00000000-0008-0000-0F00-0000F7010000}"/>
            </a:ext>
          </a:extLst>
        </xdr:cNvPr>
        <xdr:cNvSpPr txBox="1"/>
      </xdr:nvSpPr>
      <xdr:spPr>
        <a:xfrm>
          <a:off x="22199600" y="637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04" name="フローチャート: 判断 503">
          <a:extLst>
            <a:ext uri="{FF2B5EF4-FFF2-40B4-BE49-F238E27FC236}">
              <a16:creationId xmlns:a16="http://schemas.microsoft.com/office/drawing/2014/main" id="{00000000-0008-0000-0F00-0000F8010000}"/>
            </a:ext>
          </a:extLst>
        </xdr:cNvPr>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114309</xdr:rowOff>
    </xdr:from>
    <xdr:to>
      <xdr:col>116</xdr:col>
      <xdr:colOff>114300</xdr:colOff>
      <xdr:row>40</xdr:row>
      <xdr:rowOff>44459</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22110700" y="680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92736</xdr:rowOff>
    </xdr:from>
    <xdr:ext cx="534377" cy="259045"/>
    <xdr:sp macro="" textlink="">
      <xdr:nvSpPr>
        <xdr:cNvPr id="514" name="【一般廃棄物処理施設】&#10;一人当たり有形固定資産（償却資産）額該当値テキスト">
          <a:extLst>
            <a:ext uri="{FF2B5EF4-FFF2-40B4-BE49-F238E27FC236}">
              <a16:creationId xmlns:a16="http://schemas.microsoft.com/office/drawing/2014/main" id="{00000000-0008-0000-0F00-000002020000}"/>
            </a:ext>
          </a:extLst>
        </xdr:cNvPr>
        <xdr:cNvSpPr txBox="1"/>
      </xdr:nvSpPr>
      <xdr:spPr>
        <a:xfrm>
          <a:off x="22199600" y="677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116788</xdr:rowOff>
    </xdr:from>
    <xdr:to>
      <xdr:col>112</xdr:col>
      <xdr:colOff>38100</xdr:colOff>
      <xdr:row>40</xdr:row>
      <xdr:rowOff>46938</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21272500" y="680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165109</xdr:rowOff>
    </xdr:from>
    <xdr:to>
      <xdr:col>116</xdr:col>
      <xdr:colOff>63500</xdr:colOff>
      <xdr:row>39</xdr:row>
      <xdr:rowOff>167588</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flipV="1">
          <a:off x="21323300" y="6851659"/>
          <a:ext cx="838200" cy="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119383</xdr:rowOff>
    </xdr:from>
    <xdr:to>
      <xdr:col>107</xdr:col>
      <xdr:colOff>101600</xdr:colOff>
      <xdr:row>40</xdr:row>
      <xdr:rowOff>49533</xdr:rowOff>
    </xdr:to>
    <xdr:sp macro="" textlink="">
      <xdr:nvSpPr>
        <xdr:cNvPr id="517" name="楕円 516">
          <a:extLst>
            <a:ext uri="{FF2B5EF4-FFF2-40B4-BE49-F238E27FC236}">
              <a16:creationId xmlns:a16="http://schemas.microsoft.com/office/drawing/2014/main" id="{00000000-0008-0000-0F00-000005020000}"/>
            </a:ext>
          </a:extLst>
        </xdr:cNvPr>
        <xdr:cNvSpPr/>
      </xdr:nvSpPr>
      <xdr:spPr>
        <a:xfrm>
          <a:off x="20383500" y="680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167588</xdr:rowOff>
    </xdr:from>
    <xdr:to>
      <xdr:col>111</xdr:col>
      <xdr:colOff>177800</xdr:colOff>
      <xdr:row>39</xdr:row>
      <xdr:rowOff>170183</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flipV="1">
          <a:off x="20434300" y="6854138"/>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149899</xdr:rowOff>
    </xdr:from>
    <xdr:ext cx="534377" cy="259045"/>
    <xdr:sp macro="" textlink="">
      <xdr:nvSpPr>
        <xdr:cNvPr id="519" name="n_1aveValue【一般廃棄物処理施設】&#10;一人当たり有形固定資産（償却資産）額">
          <a:extLst>
            <a:ext uri="{FF2B5EF4-FFF2-40B4-BE49-F238E27FC236}">
              <a16:creationId xmlns:a16="http://schemas.microsoft.com/office/drawing/2014/main" id="{00000000-0008-0000-0F00-000007020000}"/>
            </a:ext>
          </a:extLst>
        </xdr:cNvPr>
        <xdr:cNvSpPr txBox="1"/>
      </xdr:nvSpPr>
      <xdr:spPr>
        <a:xfrm>
          <a:off x="21043411" y="63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165512</xdr:rowOff>
    </xdr:from>
    <xdr:ext cx="534377" cy="259045"/>
    <xdr:sp macro="" textlink="">
      <xdr:nvSpPr>
        <xdr:cNvPr id="520" name="n_2aveValue【一般廃棄物処理施設】&#10;一人当たり有形固定資産（償却資産）額">
          <a:extLst>
            <a:ext uri="{FF2B5EF4-FFF2-40B4-BE49-F238E27FC236}">
              <a16:creationId xmlns:a16="http://schemas.microsoft.com/office/drawing/2014/main" id="{00000000-0008-0000-0F00-000008020000}"/>
            </a:ext>
          </a:extLst>
        </xdr:cNvPr>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521" name="n_3aveValue【一般廃棄物処理施設】&#10;一人当たり有形固定資産（償却資産）額">
          <a:extLst>
            <a:ext uri="{FF2B5EF4-FFF2-40B4-BE49-F238E27FC236}">
              <a16:creationId xmlns:a16="http://schemas.microsoft.com/office/drawing/2014/main" id="{00000000-0008-0000-0F00-000009020000}"/>
            </a:ext>
          </a:extLst>
        </xdr:cNvPr>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38065</xdr:rowOff>
    </xdr:from>
    <xdr:ext cx="534377" cy="259045"/>
    <xdr:sp macro="" textlink="">
      <xdr:nvSpPr>
        <xdr:cNvPr id="522" name="n_1mainValue【一般廃棄物処理施設】&#10;一人当たり有形固定資産（償却資産）額">
          <a:extLst>
            <a:ext uri="{FF2B5EF4-FFF2-40B4-BE49-F238E27FC236}">
              <a16:creationId xmlns:a16="http://schemas.microsoft.com/office/drawing/2014/main" id="{00000000-0008-0000-0F00-00000A020000}"/>
            </a:ext>
          </a:extLst>
        </xdr:cNvPr>
        <xdr:cNvSpPr txBox="1"/>
      </xdr:nvSpPr>
      <xdr:spPr>
        <a:xfrm>
          <a:off x="21043411" y="689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40660</xdr:rowOff>
    </xdr:from>
    <xdr:ext cx="534377" cy="259045"/>
    <xdr:sp macro="" textlink="">
      <xdr:nvSpPr>
        <xdr:cNvPr id="523" name="n_2mainValue【一般廃棄物処理施設】&#10;一人当たり有形固定資産（償却資産）額">
          <a:extLst>
            <a:ext uri="{FF2B5EF4-FFF2-40B4-BE49-F238E27FC236}">
              <a16:creationId xmlns:a16="http://schemas.microsoft.com/office/drawing/2014/main" id="{00000000-0008-0000-0F00-00000B020000}"/>
            </a:ext>
          </a:extLst>
        </xdr:cNvPr>
        <xdr:cNvSpPr txBox="1"/>
      </xdr:nvSpPr>
      <xdr:spPr>
        <a:xfrm>
          <a:off x="20167111" y="68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a:extLst>
            <a:ext uri="{FF2B5EF4-FFF2-40B4-BE49-F238E27FC236}">
              <a16:creationId xmlns:a16="http://schemas.microsoft.com/office/drawing/2014/main" id="{00000000-0008-0000-0F00-00002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50" name="【保健センター・保健所】&#10;有形固定資産減価償却率最小値テキスト">
          <a:extLst>
            <a:ext uri="{FF2B5EF4-FFF2-40B4-BE49-F238E27FC236}">
              <a16:creationId xmlns:a16="http://schemas.microsoft.com/office/drawing/2014/main" id="{00000000-0008-0000-0F00-000026020000}"/>
            </a:ext>
          </a:extLst>
        </xdr:cNvPr>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52" name="【保健センター・保健所】&#10;有形固定資産減価償却率最大値テキスト">
          <a:extLst>
            <a:ext uri="{FF2B5EF4-FFF2-40B4-BE49-F238E27FC236}">
              <a16:creationId xmlns:a16="http://schemas.microsoft.com/office/drawing/2014/main" id="{00000000-0008-0000-0F00-000028020000}"/>
            </a:ext>
          </a:extLst>
        </xdr:cNvPr>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54" name="【保健センター・保健所】&#10;有形固定資産減価償却率平均値テキスト">
          <a:extLst>
            <a:ext uri="{FF2B5EF4-FFF2-40B4-BE49-F238E27FC236}">
              <a16:creationId xmlns:a16="http://schemas.microsoft.com/office/drawing/2014/main" id="{00000000-0008-0000-0F00-00002A020000}"/>
            </a:ext>
          </a:extLst>
        </xdr:cNvPr>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136978</xdr:rowOff>
    </xdr:from>
    <xdr:to>
      <xdr:col>85</xdr:col>
      <xdr:colOff>177800</xdr:colOff>
      <xdr:row>58</xdr:row>
      <xdr:rowOff>67128</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62687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159855</xdr:rowOff>
    </xdr:from>
    <xdr:ext cx="405111" cy="259045"/>
    <xdr:sp macro="" textlink="">
      <xdr:nvSpPr>
        <xdr:cNvPr id="565" name="【保健センター・保健所】&#10;有形固定資産減価償却率該当値テキスト">
          <a:extLst>
            <a:ext uri="{FF2B5EF4-FFF2-40B4-BE49-F238E27FC236}">
              <a16:creationId xmlns:a16="http://schemas.microsoft.com/office/drawing/2014/main" id="{00000000-0008-0000-0F00-000035020000}"/>
            </a:ext>
          </a:extLst>
        </xdr:cNvPr>
        <xdr:cNvSpPr txBox="1"/>
      </xdr:nvSpPr>
      <xdr:spPr>
        <a:xfrm>
          <a:off x="16357600" y="976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169635</xdr:rowOff>
    </xdr:from>
    <xdr:to>
      <xdr:col>81</xdr:col>
      <xdr:colOff>101600</xdr:colOff>
      <xdr:row>58</xdr:row>
      <xdr:rowOff>99785</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5430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16328</xdr:rowOff>
    </xdr:from>
    <xdr:to>
      <xdr:col>85</xdr:col>
      <xdr:colOff>127000</xdr:colOff>
      <xdr:row>58</xdr:row>
      <xdr:rowOff>48985</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flipV="1">
          <a:off x="15481300" y="99604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30843</xdr:rowOff>
    </xdr:from>
    <xdr:to>
      <xdr:col>76</xdr:col>
      <xdr:colOff>165100</xdr:colOff>
      <xdr:row>58</xdr:row>
      <xdr:rowOff>132443</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4541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48985</xdr:rowOff>
    </xdr:from>
    <xdr:to>
      <xdr:col>81</xdr:col>
      <xdr:colOff>50800</xdr:colOff>
      <xdr:row>58</xdr:row>
      <xdr:rowOff>81643</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flipV="1">
          <a:off x="14592300" y="99930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570" name="n_1aveValue【保健センター・保健所】&#10;有形固定資産減価償却率">
          <a:extLst>
            <a:ext uri="{FF2B5EF4-FFF2-40B4-BE49-F238E27FC236}">
              <a16:creationId xmlns:a16="http://schemas.microsoft.com/office/drawing/2014/main" id="{00000000-0008-0000-0F00-00003A020000}"/>
            </a:ext>
          </a:extLst>
        </xdr:cNvPr>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125203</xdr:rowOff>
    </xdr:from>
    <xdr:ext cx="405111" cy="259045"/>
    <xdr:sp macro="" textlink="">
      <xdr:nvSpPr>
        <xdr:cNvPr id="571" name="n_2aveValue【保健センター・保健所】&#10;有形固定資産減価償却率">
          <a:extLst>
            <a:ext uri="{FF2B5EF4-FFF2-40B4-BE49-F238E27FC236}">
              <a16:creationId xmlns:a16="http://schemas.microsoft.com/office/drawing/2014/main" id="{00000000-0008-0000-0F00-00003B020000}"/>
            </a:ext>
          </a:extLst>
        </xdr:cNvPr>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572" name="n_3aveValue【保健センター・保健所】&#10;有形固定資産減価償却率">
          <a:extLst>
            <a:ext uri="{FF2B5EF4-FFF2-40B4-BE49-F238E27FC236}">
              <a16:creationId xmlns:a16="http://schemas.microsoft.com/office/drawing/2014/main" id="{00000000-0008-0000-0F00-00003C020000}"/>
            </a:ext>
          </a:extLst>
        </xdr:cNvPr>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116312</xdr:rowOff>
    </xdr:from>
    <xdr:ext cx="405111" cy="259045"/>
    <xdr:sp macro="" textlink="">
      <xdr:nvSpPr>
        <xdr:cNvPr id="573" name="n_1mainValue【保健センター・保健所】&#10;有形固定資産減価償却率">
          <a:extLst>
            <a:ext uri="{FF2B5EF4-FFF2-40B4-BE49-F238E27FC236}">
              <a16:creationId xmlns:a16="http://schemas.microsoft.com/office/drawing/2014/main" id="{00000000-0008-0000-0F00-00003D020000}"/>
            </a:ext>
          </a:extLst>
        </xdr:cNvPr>
        <xdr:cNvSpPr txBox="1"/>
      </xdr:nvSpPr>
      <xdr:spPr>
        <a:xfrm>
          <a:off x="152660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148970</xdr:rowOff>
    </xdr:from>
    <xdr:ext cx="405111" cy="259045"/>
    <xdr:sp macro="" textlink="">
      <xdr:nvSpPr>
        <xdr:cNvPr id="574" name="n_2mainValue【保健センター・保健所】&#10;有形固定資産減価償却率">
          <a:extLst>
            <a:ext uri="{FF2B5EF4-FFF2-40B4-BE49-F238E27FC236}">
              <a16:creationId xmlns:a16="http://schemas.microsoft.com/office/drawing/2014/main" id="{00000000-0008-0000-0F00-00003E020000}"/>
            </a:ext>
          </a:extLst>
        </xdr:cNvPr>
        <xdr:cNvSpPr txBox="1"/>
      </xdr:nvSpPr>
      <xdr:spPr>
        <a:xfrm>
          <a:off x="14389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a:extLst>
            <a:ext uri="{FF2B5EF4-FFF2-40B4-BE49-F238E27FC236}">
              <a16:creationId xmlns:a16="http://schemas.microsoft.com/office/drawing/2014/main" id="{00000000-0008-0000-0F00-00005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99" name="【保健センター・保健所】&#10;一人当たり面積最小値テキスト">
          <a:extLst>
            <a:ext uri="{FF2B5EF4-FFF2-40B4-BE49-F238E27FC236}">
              <a16:creationId xmlns:a16="http://schemas.microsoft.com/office/drawing/2014/main" id="{00000000-0008-0000-0F00-000057020000}"/>
            </a:ext>
          </a:extLst>
        </xdr:cNvPr>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01" name="【保健センター・保健所】&#10;一人当たり面積最大値テキスト">
          <a:extLst>
            <a:ext uri="{FF2B5EF4-FFF2-40B4-BE49-F238E27FC236}">
              <a16:creationId xmlns:a16="http://schemas.microsoft.com/office/drawing/2014/main" id="{00000000-0008-0000-0F00-000059020000}"/>
            </a:ext>
          </a:extLst>
        </xdr:cNvPr>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03" name="【保健センター・保健所】&#10;一人当たり面積平均値テキスト">
          <a:extLst>
            <a:ext uri="{FF2B5EF4-FFF2-40B4-BE49-F238E27FC236}">
              <a16:creationId xmlns:a16="http://schemas.microsoft.com/office/drawing/2014/main" id="{00000000-0008-0000-0F00-00005B020000}"/>
            </a:ext>
          </a:extLst>
        </xdr:cNvPr>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105410</xdr:rowOff>
    </xdr:from>
    <xdr:to>
      <xdr:col>116</xdr:col>
      <xdr:colOff>114300</xdr:colOff>
      <xdr:row>64</xdr:row>
      <xdr:rowOff>35560</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22110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20337</xdr:rowOff>
    </xdr:from>
    <xdr:ext cx="469744" cy="259045"/>
    <xdr:sp macro="" textlink="">
      <xdr:nvSpPr>
        <xdr:cNvPr id="614" name="【保健センター・保健所】&#10;一人当たり面積該当値テキスト">
          <a:extLst>
            <a:ext uri="{FF2B5EF4-FFF2-40B4-BE49-F238E27FC236}">
              <a16:creationId xmlns:a16="http://schemas.microsoft.com/office/drawing/2014/main" id="{00000000-0008-0000-0F00-000066020000}"/>
            </a:ext>
          </a:extLst>
        </xdr:cNvPr>
        <xdr:cNvSpPr txBox="1"/>
      </xdr:nvSpPr>
      <xdr:spPr>
        <a:xfrm>
          <a:off x="22199600"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21272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156210</xdr:rowOff>
    </xdr:from>
    <xdr:to>
      <xdr:col>116</xdr:col>
      <xdr:colOff>63500</xdr:colOff>
      <xdr:row>63</xdr:row>
      <xdr:rowOff>156210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21323300" y="10957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105410</xdr:rowOff>
    </xdr:from>
    <xdr:to>
      <xdr:col>107</xdr:col>
      <xdr:colOff>101600</xdr:colOff>
      <xdr:row>64</xdr:row>
      <xdr:rowOff>35560</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20383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156210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20434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19" name="n_1aveValue【保健センター・保健所】&#10;一人当たり面積">
          <a:extLst>
            <a:ext uri="{FF2B5EF4-FFF2-40B4-BE49-F238E27FC236}">
              <a16:creationId xmlns:a16="http://schemas.microsoft.com/office/drawing/2014/main" id="{00000000-0008-0000-0F00-00006B020000}"/>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620" name="n_2aveValue【保健センター・保健所】&#10;一人当たり面積">
          <a:extLst>
            <a:ext uri="{FF2B5EF4-FFF2-40B4-BE49-F238E27FC236}">
              <a16:creationId xmlns:a16="http://schemas.microsoft.com/office/drawing/2014/main" id="{00000000-0008-0000-0F00-00006C020000}"/>
            </a:ext>
          </a:extLst>
        </xdr:cNvPr>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21" name="n_3aveValue【保健センター・保健所】&#10;一人当たり面積">
          <a:extLst>
            <a:ext uri="{FF2B5EF4-FFF2-40B4-BE49-F238E27FC236}">
              <a16:creationId xmlns:a16="http://schemas.microsoft.com/office/drawing/2014/main" id="{00000000-0008-0000-0F00-00006D020000}"/>
            </a:ext>
          </a:extLst>
        </xdr:cNvPr>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26687</xdr:rowOff>
    </xdr:from>
    <xdr:ext cx="469744" cy="259045"/>
    <xdr:sp macro="" textlink="">
      <xdr:nvSpPr>
        <xdr:cNvPr id="622" name="n_1mainValue【保健センター・保健所】&#10;一人当たり面積">
          <a:extLst>
            <a:ext uri="{FF2B5EF4-FFF2-40B4-BE49-F238E27FC236}">
              <a16:creationId xmlns:a16="http://schemas.microsoft.com/office/drawing/2014/main" id="{00000000-0008-0000-0F00-00006E020000}"/>
            </a:ext>
          </a:extLst>
        </xdr:cNvPr>
        <xdr:cNvSpPr txBox="1"/>
      </xdr:nvSpPr>
      <xdr:spPr>
        <a:xfrm>
          <a:off x="210757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26687</xdr:rowOff>
    </xdr:from>
    <xdr:ext cx="469744" cy="259045"/>
    <xdr:sp macro="" textlink="">
      <xdr:nvSpPr>
        <xdr:cNvPr id="623" name="n_2mainValue【保健センター・保健所】&#10;一人当たり面積">
          <a:extLst>
            <a:ext uri="{FF2B5EF4-FFF2-40B4-BE49-F238E27FC236}">
              <a16:creationId xmlns:a16="http://schemas.microsoft.com/office/drawing/2014/main" id="{00000000-0008-0000-0F00-00006F020000}"/>
            </a:ext>
          </a:extLst>
        </xdr:cNvPr>
        <xdr:cNvSpPr txBox="1"/>
      </xdr:nvSpPr>
      <xdr:spPr>
        <a:xfrm>
          <a:off x="20199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00000000-0008-0000-0F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66" name="【庁舎】&#10;有形固定資産減価償却率最小値テキスト">
          <a:extLst>
            <a:ext uri="{FF2B5EF4-FFF2-40B4-BE49-F238E27FC236}">
              <a16:creationId xmlns:a16="http://schemas.microsoft.com/office/drawing/2014/main" id="{00000000-0008-0000-0F00-00009A020000}"/>
            </a:ext>
          </a:extLst>
        </xdr:cNvPr>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668" name="【庁舎】&#10;有形固定資産減価償却率最大値テキスト">
          <a:extLst>
            <a:ext uri="{FF2B5EF4-FFF2-40B4-BE49-F238E27FC236}">
              <a16:creationId xmlns:a16="http://schemas.microsoft.com/office/drawing/2014/main" id="{00000000-0008-0000-0F00-00009C020000}"/>
            </a:ext>
          </a:extLst>
        </xdr:cNvPr>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670" name="【庁舎】&#10;有形固定資産減価償却率平均値テキスト">
          <a:extLst>
            <a:ext uri="{FF2B5EF4-FFF2-40B4-BE49-F238E27FC236}">
              <a16:creationId xmlns:a16="http://schemas.microsoft.com/office/drawing/2014/main" id="{00000000-0008-0000-0F00-00009E020000}"/>
            </a:ext>
          </a:extLst>
        </xdr:cNvPr>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169092</xdr:rowOff>
    </xdr:from>
    <xdr:to>
      <xdr:col>85</xdr:col>
      <xdr:colOff>177800</xdr:colOff>
      <xdr:row>104</xdr:row>
      <xdr:rowOff>99242</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162687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20519</xdr:rowOff>
    </xdr:from>
    <xdr:ext cx="405111" cy="259045"/>
    <xdr:sp macro="" textlink="">
      <xdr:nvSpPr>
        <xdr:cNvPr id="681" name="【庁舎】&#10;有形固定資産減価償却率該当値テキスト">
          <a:extLst>
            <a:ext uri="{FF2B5EF4-FFF2-40B4-BE49-F238E27FC236}">
              <a16:creationId xmlns:a16="http://schemas.microsoft.com/office/drawing/2014/main" id="{00000000-0008-0000-0F00-0000A9020000}"/>
            </a:ext>
          </a:extLst>
        </xdr:cNvPr>
        <xdr:cNvSpPr txBox="1"/>
      </xdr:nvSpPr>
      <xdr:spPr>
        <a:xfrm>
          <a:off x="16357600" y="17679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31931</xdr:rowOff>
    </xdr:from>
    <xdr:to>
      <xdr:col>81</xdr:col>
      <xdr:colOff>101600</xdr:colOff>
      <xdr:row>104</xdr:row>
      <xdr:rowOff>133531</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15430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48442</xdr:rowOff>
    </xdr:from>
    <xdr:to>
      <xdr:col>85</xdr:col>
      <xdr:colOff>127000</xdr:colOff>
      <xdr:row>104</xdr:row>
      <xdr:rowOff>82731</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flipV="1">
          <a:off x="15481300" y="1787924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62956</xdr:rowOff>
    </xdr:from>
    <xdr:to>
      <xdr:col>76</xdr:col>
      <xdr:colOff>165100</xdr:colOff>
      <xdr:row>104</xdr:row>
      <xdr:rowOff>164556</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14541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82731</xdr:rowOff>
    </xdr:from>
    <xdr:to>
      <xdr:col>81</xdr:col>
      <xdr:colOff>50800</xdr:colOff>
      <xdr:row>104</xdr:row>
      <xdr:rowOff>113756</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flipV="1">
          <a:off x="14592300" y="179135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686" name="n_1aveValue【庁舎】&#10;有形固定資産減価償却率">
          <a:extLst>
            <a:ext uri="{FF2B5EF4-FFF2-40B4-BE49-F238E27FC236}">
              <a16:creationId xmlns:a16="http://schemas.microsoft.com/office/drawing/2014/main" id="{00000000-0008-0000-0F00-0000AE020000}"/>
            </a:ext>
          </a:extLst>
        </xdr:cNvPr>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687" name="n_2aveValue【庁舎】&#10;有形固定資産減価償却率">
          <a:extLst>
            <a:ext uri="{FF2B5EF4-FFF2-40B4-BE49-F238E27FC236}">
              <a16:creationId xmlns:a16="http://schemas.microsoft.com/office/drawing/2014/main" id="{00000000-0008-0000-0F00-0000AF020000}"/>
            </a:ext>
          </a:extLst>
        </xdr:cNvPr>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688" name="n_3aveValue【庁舎】&#10;有形固定資産減価償却率">
          <a:extLst>
            <a:ext uri="{FF2B5EF4-FFF2-40B4-BE49-F238E27FC236}">
              <a16:creationId xmlns:a16="http://schemas.microsoft.com/office/drawing/2014/main" id="{00000000-0008-0000-0F00-0000B0020000}"/>
            </a:ext>
          </a:extLst>
        </xdr:cNvPr>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150058</xdr:rowOff>
    </xdr:from>
    <xdr:ext cx="405111" cy="259045"/>
    <xdr:sp macro="" textlink="">
      <xdr:nvSpPr>
        <xdr:cNvPr id="689" name="n_1mainValue【庁舎】&#10;有形固定資産減価償却率">
          <a:extLst>
            <a:ext uri="{FF2B5EF4-FFF2-40B4-BE49-F238E27FC236}">
              <a16:creationId xmlns:a16="http://schemas.microsoft.com/office/drawing/2014/main" id="{00000000-0008-0000-0F00-0000B1020000}"/>
            </a:ext>
          </a:extLst>
        </xdr:cNvPr>
        <xdr:cNvSpPr txBox="1"/>
      </xdr:nvSpPr>
      <xdr:spPr>
        <a:xfrm>
          <a:off x="152660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9633</xdr:rowOff>
    </xdr:from>
    <xdr:ext cx="405111" cy="259045"/>
    <xdr:sp macro="" textlink="">
      <xdr:nvSpPr>
        <xdr:cNvPr id="690" name="n_2mainValue【庁舎】&#10;有形固定資産減価償却率">
          <a:extLst>
            <a:ext uri="{FF2B5EF4-FFF2-40B4-BE49-F238E27FC236}">
              <a16:creationId xmlns:a16="http://schemas.microsoft.com/office/drawing/2014/main" id="{00000000-0008-0000-0F00-0000B2020000}"/>
            </a:ext>
          </a:extLst>
        </xdr:cNvPr>
        <xdr:cNvSpPr txBox="1"/>
      </xdr:nvSpPr>
      <xdr:spPr>
        <a:xfrm>
          <a:off x="14389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a:extLst>
            <a:ext uri="{FF2B5EF4-FFF2-40B4-BE49-F238E27FC236}">
              <a16:creationId xmlns:a16="http://schemas.microsoft.com/office/drawing/2014/main" id="{00000000-0008-0000-0F00-0000C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15" name="【庁舎】&#10;一人当たり面積最小値テキスト">
          <a:extLst>
            <a:ext uri="{FF2B5EF4-FFF2-40B4-BE49-F238E27FC236}">
              <a16:creationId xmlns:a16="http://schemas.microsoft.com/office/drawing/2014/main" id="{00000000-0008-0000-0F00-0000CB020000}"/>
            </a:ext>
          </a:extLst>
        </xdr:cNvPr>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17" name="【庁舎】&#10;一人当たり面積最大値テキスト">
          <a:extLst>
            <a:ext uri="{FF2B5EF4-FFF2-40B4-BE49-F238E27FC236}">
              <a16:creationId xmlns:a16="http://schemas.microsoft.com/office/drawing/2014/main" id="{00000000-0008-0000-0F00-0000CD020000}"/>
            </a:ext>
          </a:extLst>
        </xdr:cNvPr>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719" name="【庁舎】&#10;一人当たり面積平均値テキスト">
          <a:extLst>
            <a:ext uri="{FF2B5EF4-FFF2-40B4-BE49-F238E27FC236}">
              <a16:creationId xmlns:a16="http://schemas.microsoft.com/office/drawing/2014/main" id="{00000000-0008-0000-0F00-0000CF020000}"/>
            </a:ext>
          </a:extLst>
        </xdr:cNvPr>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118745</xdr:rowOff>
    </xdr:from>
    <xdr:to>
      <xdr:col>116</xdr:col>
      <xdr:colOff>114300</xdr:colOff>
      <xdr:row>107</xdr:row>
      <xdr:rowOff>48895</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221107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97172</xdr:rowOff>
    </xdr:from>
    <xdr:ext cx="469744" cy="259045"/>
    <xdr:sp macro="" textlink="">
      <xdr:nvSpPr>
        <xdr:cNvPr id="730" name="【庁舎】&#10;一人当たり面積該当値テキスト">
          <a:extLst>
            <a:ext uri="{FF2B5EF4-FFF2-40B4-BE49-F238E27FC236}">
              <a16:creationId xmlns:a16="http://schemas.microsoft.com/office/drawing/2014/main" id="{00000000-0008-0000-0F00-0000DA020000}"/>
            </a:ext>
          </a:extLst>
        </xdr:cNvPr>
        <xdr:cNvSpPr txBox="1"/>
      </xdr:nvSpPr>
      <xdr:spPr>
        <a:xfrm>
          <a:off x="22199600"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122555</xdr:rowOff>
    </xdr:from>
    <xdr:to>
      <xdr:col>112</xdr:col>
      <xdr:colOff>38100</xdr:colOff>
      <xdr:row>107</xdr:row>
      <xdr:rowOff>52705</xdr:rowOff>
    </xdr:to>
    <xdr:sp macro="" textlink="">
      <xdr:nvSpPr>
        <xdr:cNvPr id="731" name="楕円 730">
          <a:extLst>
            <a:ext uri="{FF2B5EF4-FFF2-40B4-BE49-F238E27FC236}">
              <a16:creationId xmlns:a16="http://schemas.microsoft.com/office/drawing/2014/main" id="{00000000-0008-0000-0F00-0000DB020000}"/>
            </a:ext>
          </a:extLst>
        </xdr:cNvPr>
        <xdr:cNvSpPr/>
      </xdr:nvSpPr>
      <xdr:spPr>
        <a:xfrm>
          <a:off x="21272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169545</xdr:rowOff>
    </xdr:from>
    <xdr:to>
      <xdr:col>116</xdr:col>
      <xdr:colOff>63500</xdr:colOff>
      <xdr:row>107</xdr:row>
      <xdr:rowOff>1905</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flipV="1">
          <a:off x="21323300" y="183432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124461</xdr:rowOff>
    </xdr:from>
    <xdr:to>
      <xdr:col>107</xdr:col>
      <xdr:colOff>101600</xdr:colOff>
      <xdr:row>107</xdr:row>
      <xdr:rowOff>54611</xdr:rowOff>
    </xdr:to>
    <xdr:sp macro="" textlink="">
      <xdr:nvSpPr>
        <xdr:cNvPr id="733" name="楕円 732">
          <a:extLst>
            <a:ext uri="{FF2B5EF4-FFF2-40B4-BE49-F238E27FC236}">
              <a16:creationId xmlns:a16="http://schemas.microsoft.com/office/drawing/2014/main" id="{00000000-0008-0000-0F00-0000DD020000}"/>
            </a:ext>
          </a:extLst>
        </xdr:cNvPr>
        <xdr:cNvSpPr/>
      </xdr:nvSpPr>
      <xdr:spPr>
        <a:xfrm>
          <a:off x="20383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xdr:rowOff>
    </xdr:from>
    <xdr:to>
      <xdr:col>111</xdr:col>
      <xdr:colOff>177800</xdr:colOff>
      <xdr:row>107</xdr:row>
      <xdr:rowOff>3811</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flipV="1">
          <a:off x="20434300" y="183470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735" name="n_1aveValue【庁舎】&#10;一人当たり面積">
          <a:extLst>
            <a:ext uri="{FF2B5EF4-FFF2-40B4-BE49-F238E27FC236}">
              <a16:creationId xmlns:a16="http://schemas.microsoft.com/office/drawing/2014/main" id="{00000000-0008-0000-0F00-0000DF020000}"/>
            </a:ext>
          </a:extLst>
        </xdr:cNvPr>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736" name="n_2aveValue【庁舎】&#10;一人当たり面積">
          <a:extLst>
            <a:ext uri="{FF2B5EF4-FFF2-40B4-BE49-F238E27FC236}">
              <a16:creationId xmlns:a16="http://schemas.microsoft.com/office/drawing/2014/main" id="{00000000-0008-0000-0F00-0000E0020000}"/>
            </a:ext>
          </a:extLst>
        </xdr:cNvPr>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737" name="n_3aveValue【庁舎】&#10;一人当たり面積">
          <a:extLst>
            <a:ext uri="{FF2B5EF4-FFF2-40B4-BE49-F238E27FC236}">
              <a16:creationId xmlns:a16="http://schemas.microsoft.com/office/drawing/2014/main" id="{00000000-0008-0000-0F00-0000E1020000}"/>
            </a:ext>
          </a:extLst>
        </xdr:cNvPr>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43832</xdr:rowOff>
    </xdr:from>
    <xdr:ext cx="469744" cy="259045"/>
    <xdr:sp macro="" textlink="">
      <xdr:nvSpPr>
        <xdr:cNvPr id="738" name="n_1mainValue【庁舎】&#10;一人当たり面積">
          <a:extLst>
            <a:ext uri="{FF2B5EF4-FFF2-40B4-BE49-F238E27FC236}">
              <a16:creationId xmlns:a16="http://schemas.microsoft.com/office/drawing/2014/main" id="{00000000-0008-0000-0F00-0000E2020000}"/>
            </a:ext>
          </a:extLst>
        </xdr:cNvPr>
        <xdr:cNvSpPr txBox="1"/>
      </xdr:nvSpPr>
      <xdr:spPr>
        <a:xfrm>
          <a:off x="210757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45738</xdr:rowOff>
    </xdr:from>
    <xdr:ext cx="469744" cy="259045"/>
    <xdr:sp macro="" textlink="">
      <xdr:nvSpPr>
        <xdr:cNvPr id="739" name="n_2mainValue【庁舎】&#10;一人当たり面積">
          <a:extLst>
            <a:ext uri="{FF2B5EF4-FFF2-40B4-BE49-F238E27FC236}">
              <a16:creationId xmlns:a16="http://schemas.microsoft.com/office/drawing/2014/main" id="{00000000-0008-0000-0F00-0000E3020000}"/>
            </a:ext>
          </a:extLst>
        </xdr:cNvPr>
        <xdr:cNvSpPr txBox="1"/>
      </xdr:nvSpPr>
      <xdr:spPr>
        <a:xfrm>
          <a:off x="20199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類似団体と比較して特に有形固定資産減価償却率が高くなっている施設は、庁舎、児童館、保健センターであり、特に低くなっている施設は、公営住宅、学校施設、一般廃棄物処理施設である。</a:t>
          </a:r>
        </a:p>
        <a:p>
          <a:r>
            <a:rPr kumimoji="1" lang="ja-JP" altLang="en-US" sz="1300">
              <a:latin typeface="ＭＳ Ｐゴシック" panose="020B0600070205080204" pitchFamily="50" charset="-128"/>
              <a:ea typeface="ＭＳ Ｐゴシック" panose="020B0600070205080204" pitchFamily="50" charset="-128"/>
            </a:rPr>
            <a:t>建築から５０年以上が経過している本庁舎は、令和４年１月の供用開始を目指して新庁舎の整備を実施している。また、児童館は大半が昭和５０年代に建設されており、耐用年数を経過しつつあるため、計画的に大規模改修を実施し、有形固定資産減価償却率は低下傾向にある。</a:t>
          </a:r>
        </a:p>
        <a:p>
          <a:r>
            <a:rPr kumimoji="1" lang="ja-JP" altLang="en-US" sz="1300">
              <a:latin typeface="ＭＳ Ｐゴシック" panose="020B0600070205080204" pitchFamily="50" charset="-128"/>
              <a:ea typeface="ＭＳ Ｐゴシック" panose="020B0600070205080204" pitchFamily="50" charset="-128"/>
            </a:rPr>
            <a:t>公営住宅は長寿命化計画に基づく建替えや改修を、学校施設は耐震化にあわせた建替えや大規模改修をこれまで実施しており、今後も平成２８年度に策定した公共施設等総合管理計画に基づき、総床面積を３０年間で３０％削減するという目標に向け、老朽化した施設の集約化・複合化や除却など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北海道岩見沢市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81,778
81,608
481.02
48,725,790
48,389,275
273,649
24,360,460
61,399,605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課税客体に占める高齢者人口の割合や中小企業の割合が大きい影響で、税基盤が脆弱となっており、歳入全体のうち市税を占める割合が</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％と低く、財政力指数が類似団体平均を下回っている状況にある。定員管理の適正化等の推進、施設の適正配置や計画的な改修・修繕を行う等、歳出削減を実施し、財政基盤の強化に努める。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75142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年度は、歳出において公債費の増を主要因として大きく増加したことに伴い、数値は悪化した。</a:t>
          </a:r>
        </a:p>
        <a:p>
          <a:r>
            <a:rPr kumimoji="1" lang="ja-JP" altLang="en-US" sz="1300">
              <a:latin typeface="ＭＳ Ｐゴシック" panose="020B0600070205080204" pitchFamily="50" charset="-128"/>
              <a:ea typeface="ＭＳ Ｐゴシック" panose="020B0600070205080204" pitchFamily="50" charset="-128"/>
            </a:rPr>
            <a:t>　今後とも自主財源である市税の徴収率の向上による増収、定員管理の適正化等の義務的経費の削減や物件費及び維持補修費等、経常的経費の抑制に努め、改善を図る。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26246</xdr:rowOff>
    </xdr:from>
    <xdr:to>
      <xdr:col>23</xdr:col>
      <xdr:colOff>133350</xdr:colOff>
      <xdr:row>66</xdr:row>
      <xdr:rowOff>106680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34194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66</xdr:row>
      <xdr:rowOff>26246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13282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160020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880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127846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880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55880</xdr:rowOff>
    </xdr:from>
    <xdr:to>
      <xdr:col>23</xdr:col>
      <xdr:colOff>184150</xdr:colOff>
      <xdr:row>66</xdr:row>
      <xdr:rowOff>157480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27957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34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146896</xdr:rowOff>
    </xdr:from>
    <xdr:to>
      <xdr:col>19</xdr:col>
      <xdr:colOff>184150</xdr:colOff>
      <xdr:row>66</xdr:row>
      <xdr:rowOff>77046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61823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7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類似団体と比較して、維持補修費、物件費等に起因し高くなっている。</a:t>
          </a:r>
        </a:p>
        <a:p>
          <a:r>
            <a:rPr kumimoji="1" lang="ja-JP" altLang="en-US" sz="1300">
              <a:latin typeface="ＭＳ Ｐゴシック" panose="020B0600070205080204" pitchFamily="50" charset="-128"/>
              <a:ea typeface="ＭＳ Ｐゴシック" panose="020B0600070205080204" pitchFamily="50" charset="-128"/>
            </a:rPr>
            <a:t>　維持補修費について、　豪雪地帯であることから除排雪経費の占める割合が大きく、類似団体よりも大きい金額になっている。また、施設の老朽化による修繕費用の負担も大きく、施設の適正配置や計画的な改修・修繕を行い抑制に努める。</a:t>
          </a:r>
        </a:p>
        <a:p>
          <a:r>
            <a:rPr kumimoji="1" lang="ja-JP" altLang="en-US" sz="1300">
              <a:latin typeface="ＭＳ Ｐゴシック" panose="020B0600070205080204" pitchFamily="50" charset="-128"/>
              <a:ea typeface="ＭＳ Ｐゴシック" panose="020B0600070205080204" pitchFamily="50" charset="-128"/>
            </a:rPr>
            <a:t>　物件費が前年度から増加した要因は、学校給食共同調理所運営や子育て総合支援センターに係る委託料による。今後は経常経費の抑制に努め、より一層、住民ニーズに応えるサービス向上と業務の効率化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105136</xdr:rowOff>
    </xdr:from>
    <xdr:to>
      <xdr:col>23</xdr:col>
      <xdr:colOff>133350</xdr:colOff>
      <xdr:row>85</xdr:row>
      <xdr:rowOff>2775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06936"/>
          <a:ext cx="838200" cy="6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160571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150685</xdr:rowOff>
    </xdr:from>
    <xdr:to>
      <xdr:col>19</xdr:col>
      <xdr:colOff>133350</xdr:colOff>
      <xdr:row>84</xdr:row>
      <xdr:rowOff>105136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81035"/>
          <a:ext cx="889000" cy="12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150685</xdr:rowOff>
    </xdr:from>
    <xdr:to>
      <xdr:col>15</xdr:col>
      <xdr:colOff>82550</xdr:colOff>
      <xdr:row>84</xdr:row>
      <xdr:rowOff>7998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381035"/>
          <a:ext cx="889000" cy="2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36468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80023</xdr:rowOff>
    </xdr:from>
    <xdr:to>
      <xdr:col>11</xdr:col>
      <xdr:colOff>31750</xdr:colOff>
      <xdr:row>84</xdr:row>
      <xdr:rowOff>7998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10373"/>
          <a:ext cx="889000" cy="9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146502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123425</xdr:rowOff>
    </xdr:from>
    <xdr:to>
      <xdr:col>23</xdr:col>
      <xdr:colOff>184150</xdr:colOff>
      <xdr:row>85</xdr:row>
      <xdr:rowOff>53575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2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95502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9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54336</xdr:rowOff>
    </xdr:from>
    <xdr:to>
      <xdr:col>19</xdr:col>
      <xdr:colOff>184150</xdr:colOff>
      <xdr:row>84</xdr:row>
      <xdr:rowOff>155936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5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140713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42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99885</xdr:rowOff>
    </xdr:from>
    <xdr:to>
      <xdr:col>15</xdr:col>
      <xdr:colOff>133350</xdr:colOff>
      <xdr:row>84</xdr:row>
      <xdr:rowOff>30035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3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14812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1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128648</xdr:rowOff>
    </xdr:from>
    <xdr:to>
      <xdr:col>11</xdr:col>
      <xdr:colOff>82550</xdr:colOff>
      <xdr:row>84</xdr:row>
      <xdr:rowOff>58798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5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43575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4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29223</xdr:rowOff>
    </xdr:from>
    <xdr:to>
      <xdr:col>7</xdr:col>
      <xdr:colOff>31750</xdr:colOff>
      <xdr:row>83</xdr:row>
      <xdr:rowOff>130823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5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115600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4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国家公務員に準拠した給与改定を実施するなど、今後も引き続き給与水準の適正化に努めることにより、同程度の水準を維持する見込み。</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87</xdr:row>
      <xdr:rowOff>158045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7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144639</xdr:rowOff>
    </xdr:from>
    <xdr:to>
      <xdr:col>77</xdr:col>
      <xdr:colOff>44450</xdr:colOff>
      <xdr:row>87</xdr:row>
      <xdr:rowOff>158045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06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87</xdr:row>
      <xdr:rowOff>144639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473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131234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669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79322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9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93839</xdr:rowOff>
    </xdr:from>
    <xdr:to>
      <xdr:col>73</xdr:col>
      <xdr:colOff>44450</xdr:colOff>
      <xdr:row>88</xdr:row>
      <xdr:rowOff>23989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新規採用職員の抑制などにより、類似団体平均を下回っている。平成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年度に策定した定員管理計画を着実に実行し、職員数の適正化を目指す。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39188</xdr:rowOff>
    </xdr:from>
    <xdr:to>
      <xdr:col>81</xdr:col>
      <xdr:colOff>44450</xdr:colOff>
      <xdr:row>60</xdr:row>
      <xdr:rowOff>47232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26188"/>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25400</xdr:rowOff>
    </xdr:from>
    <xdr:to>
      <xdr:col>77</xdr:col>
      <xdr:colOff>44450</xdr:colOff>
      <xdr:row>60</xdr:row>
      <xdr:rowOff>39188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1240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25400</xdr:rowOff>
    </xdr:from>
    <xdr:to>
      <xdr:col>72</xdr:col>
      <xdr:colOff>203200</xdr:colOff>
      <xdr:row>60</xdr:row>
      <xdr:rowOff>25400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1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20804</xdr:rowOff>
    </xdr:from>
    <xdr:to>
      <xdr:col>68</xdr:col>
      <xdr:colOff>152400</xdr:colOff>
      <xdr:row>60</xdr:row>
      <xdr:rowOff>25400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0780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156348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167882</xdr:rowOff>
    </xdr:from>
    <xdr:to>
      <xdr:col>81</xdr:col>
      <xdr:colOff>95250</xdr:colOff>
      <xdr:row>60</xdr:row>
      <xdr:rowOff>98032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12959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2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159838</xdr:rowOff>
    </xdr:from>
    <xdr:to>
      <xdr:col>77</xdr:col>
      <xdr:colOff>95250</xdr:colOff>
      <xdr:row>60</xdr:row>
      <xdr:rowOff>89988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100165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44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146050</xdr:rowOff>
    </xdr:from>
    <xdr:to>
      <xdr:col>73</xdr:col>
      <xdr:colOff>44450</xdr:colOff>
      <xdr:row>60</xdr:row>
      <xdr:rowOff>76200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146050</xdr:rowOff>
    </xdr:from>
    <xdr:to>
      <xdr:col>68</xdr:col>
      <xdr:colOff>203200</xdr:colOff>
      <xdr:row>60</xdr:row>
      <xdr:rowOff>76200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141454</xdr:rowOff>
    </xdr:from>
    <xdr:to>
      <xdr:col>64</xdr:col>
      <xdr:colOff>152400</xdr:colOff>
      <xdr:row>60</xdr:row>
      <xdr:rowOff>71604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81781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新処分場建設等、大型の建設改良事業の財源として発行した地方債の元金償還が始まったことにより、実質公債費比率が</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ポイント悪化したが、類似団体平均を下回っており、良好な状態を維持している。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しかし、今後は近年の大型事業の地方債の元利償還が開始されることで一時的に増加する見込みであり、引き続き緊急度・住民ニーズを的確に把握した事業選択により、地方債の新規発行の抑制を図る。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144018</xdr:rowOff>
    </xdr:from>
    <xdr:to>
      <xdr:col>81</xdr:col>
      <xdr:colOff>44450</xdr:colOff>
      <xdr:row>40</xdr:row>
      <xdr:rowOff>30480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83056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144018</xdr:rowOff>
    </xdr:from>
    <xdr:to>
      <xdr:col>77</xdr:col>
      <xdr:colOff>44450</xdr:colOff>
      <xdr:row>39</xdr:row>
      <xdr:rowOff>144018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8305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144018</xdr:rowOff>
    </xdr:from>
    <xdr:to>
      <xdr:col>72</xdr:col>
      <xdr:colOff>203200</xdr:colOff>
      <xdr:row>40</xdr:row>
      <xdr:rowOff>59436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8305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59436</xdr:rowOff>
    </xdr:from>
    <xdr:to>
      <xdr:col>68</xdr:col>
      <xdr:colOff>152400</xdr:colOff>
      <xdr:row>41</xdr:row>
      <xdr:rowOff>71374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91743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93218</xdr:rowOff>
    </xdr:from>
    <xdr:to>
      <xdr:col>77</xdr:col>
      <xdr:colOff>95250</xdr:colOff>
      <xdr:row>40</xdr:row>
      <xdr:rowOff>23368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93218</xdr:rowOff>
    </xdr:from>
    <xdr:to>
      <xdr:col>73</xdr:col>
      <xdr:colOff>44450</xdr:colOff>
      <xdr:row>40</xdr:row>
      <xdr:rowOff>23368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33545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8636</xdr:rowOff>
    </xdr:from>
    <xdr:to>
      <xdr:col>68</xdr:col>
      <xdr:colOff>203200</xdr:colOff>
      <xdr:row>40</xdr:row>
      <xdr:rowOff>110236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132351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中央小学校や東小学校に係る整備等、大型の建設改良事業の財源として発行した地方債により、地方債残高が増加し、将来負担比率が</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しかし、地方債の発行にあたり、交付税措置のある良質な起債を活用することとしており、将来負担比率については、低い数値で安定しており、良好な状態である。今後も良質な起債を活用し、将来にわたって安定した財政運営が継続できるよう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25944</xdr:rowOff>
    </xdr:from>
    <xdr:to>
      <xdr:col>81</xdr:col>
      <xdr:colOff>44450</xdr:colOff>
      <xdr:row>17</xdr:row>
      <xdr:rowOff>104079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2940594"/>
          <a:ext cx="8382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170499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9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85937</xdr:rowOff>
    </xdr:from>
    <xdr:to>
      <xdr:col>77</xdr:col>
      <xdr:colOff>44450</xdr:colOff>
      <xdr:row>17</xdr:row>
      <xdr:rowOff>25944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829137"/>
          <a:ext cx="889000" cy="11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64105</xdr:rowOff>
    </xdr:from>
    <xdr:to>
      <xdr:col>72</xdr:col>
      <xdr:colOff>203200</xdr:colOff>
      <xdr:row>16</xdr:row>
      <xdr:rowOff>85937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807305"/>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64105</xdr:rowOff>
    </xdr:from>
    <xdr:to>
      <xdr:col>68</xdr:col>
      <xdr:colOff>152400</xdr:colOff>
      <xdr:row>16</xdr:row>
      <xdr:rowOff>68701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80730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53279</xdr:rowOff>
    </xdr:from>
    <xdr:to>
      <xdr:col>81</xdr:col>
      <xdr:colOff>95250</xdr:colOff>
      <xdr:row>17</xdr:row>
      <xdr:rowOff>154879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96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25356</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94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146594</xdr:rowOff>
    </xdr:from>
    <xdr:to>
      <xdr:col>77</xdr:col>
      <xdr:colOff>95250</xdr:colOff>
      <xdr:row>17</xdr:row>
      <xdr:rowOff>76744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88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61521</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976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35137</xdr:rowOff>
    </xdr:from>
    <xdr:to>
      <xdr:col>73</xdr:col>
      <xdr:colOff>44450</xdr:colOff>
      <xdr:row>16</xdr:row>
      <xdr:rowOff>136737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7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121514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13305</xdr:rowOff>
    </xdr:from>
    <xdr:to>
      <xdr:col>68</xdr:col>
      <xdr:colOff>203200</xdr:colOff>
      <xdr:row>16</xdr:row>
      <xdr:rowOff>114905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7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99682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84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17901</xdr:rowOff>
    </xdr:from>
    <xdr:to>
      <xdr:col>64</xdr:col>
      <xdr:colOff>152400</xdr:colOff>
      <xdr:row>16</xdr:row>
      <xdr:rowOff>119501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7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129678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52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北海道岩見沢市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81,778
81,608
481.02
48,725,790
48,389,275
273,649
24,360,460
61,399,605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低くなっているが、要因として消防業務を一部事務組合で行っていることが挙げられる。今後も引き続き定員の適正化等の推進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34</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56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56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142240</xdr:rowOff>
    </xdr:from>
    <xdr:to>
      <xdr:col>15</xdr:col>
      <xdr:colOff>98425</xdr:colOff>
      <xdr:row>35</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71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142240</xdr:rowOff>
    </xdr:from>
    <xdr:to>
      <xdr:col>11</xdr:col>
      <xdr:colOff>9525</xdr:colOff>
      <xdr:row>35</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71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xdr:rowOff>
    </xdr:from>
    <xdr:to>
      <xdr:col>15</xdr:col>
      <xdr:colOff>149225</xdr:colOff>
      <xdr:row>35</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123207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91440</xdr:rowOff>
    </xdr:from>
    <xdr:to>
      <xdr:col>11</xdr:col>
      <xdr:colOff>60325</xdr:colOff>
      <xdr:row>35</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31767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類似平均団体を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ポイントの増となっており、主要因に学校給食共同調理所運営や子育て総合支援センターに係る委託料の増が挙げられる。</a:t>
          </a:r>
        </a:p>
        <a:p>
          <a:r>
            <a:rPr kumimoji="1" lang="ja-JP" altLang="en-US" sz="1300">
              <a:latin typeface="ＭＳ Ｐゴシック" panose="020B0600070205080204" pitchFamily="50" charset="-128"/>
              <a:ea typeface="ＭＳ Ｐゴシック" panose="020B0600070205080204" pitchFamily="50" charset="-128"/>
            </a:rPr>
            <a:t>　今後は、経常経費の抑制に努め、より一層、住民ニーズに応えるサービス向上と業務の効率化を図る。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66040</xdr:rowOff>
    </xdr:from>
    <xdr:to>
      <xdr:col>82</xdr:col>
      <xdr:colOff>107950</xdr:colOff>
      <xdr:row>18</xdr:row>
      <xdr:rowOff>73660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52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66040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98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6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100330</xdr:rowOff>
    </xdr:from>
    <xdr:to>
      <xdr:col>69</xdr:col>
      <xdr:colOff>92075</xdr:colOff>
      <xdr:row>17</xdr:row>
      <xdr:rowOff>146050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14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22860</xdr:rowOff>
    </xdr:from>
    <xdr:to>
      <xdr:col>82</xdr:col>
      <xdr:colOff>158750</xdr:colOff>
      <xdr:row>18</xdr:row>
      <xdr:rowOff>124460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166387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xdr:rowOff>
    </xdr:from>
    <xdr:to>
      <xdr:col>78</xdr:col>
      <xdr:colOff>120650</xdr:colOff>
      <xdr:row>18</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101617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8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49530</xdr:rowOff>
    </xdr:from>
    <xdr:to>
      <xdr:col>65</xdr:col>
      <xdr:colOff>53975</xdr:colOff>
      <xdr:row>17</xdr:row>
      <xdr:rowOff>151130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135907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また、前年と比較しても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ポイント改善している。これは、生活保護費給付事業、児童手当等給付等に係る経費の減が主な要因となっている。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62230</xdr:rowOff>
    </xdr:from>
    <xdr:to>
      <xdr:col>24</xdr:col>
      <xdr:colOff>25400</xdr:colOff>
      <xdr:row>55</xdr:row>
      <xdr:rowOff>130810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919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77470</xdr:rowOff>
    </xdr:from>
    <xdr:to>
      <xdr:col>19</xdr:col>
      <xdr:colOff>187325</xdr:colOff>
      <xdr:row>55</xdr:row>
      <xdr:rowOff>130810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07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46990</xdr:rowOff>
    </xdr:from>
    <xdr:to>
      <xdr:col>15</xdr:col>
      <xdr:colOff>98425</xdr:colOff>
      <xdr:row>55</xdr:row>
      <xdr:rowOff>77470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76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24130</xdr:rowOff>
    </xdr:from>
    <xdr:to>
      <xdr:col>11</xdr:col>
      <xdr:colOff>9525</xdr:colOff>
      <xdr:row>55</xdr:row>
      <xdr:rowOff>46990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xdr:rowOff>
    </xdr:from>
    <xdr:to>
      <xdr:col>24</xdr:col>
      <xdr:colOff>76200</xdr:colOff>
      <xdr:row>55</xdr:row>
      <xdr:rowOff>113030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27957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80010</xdr:rowOff>
    </xdr:from>
    <xdr:to>
      <xdr:col>20</xdr:col>
      <xdr:colOff>38100</xdr:colOff>
      <xdr:row>56</xdr:row>
      <xdr:rowOff>10160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166387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596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26670</xdr:rowOff>
    </xdr:from>
    <xdr:to>
      <xdr:col>15</xdr:col>
      <xdr:colOff>149225</xdr:colOff>
      <xdr:row>55</xdr:row>
      <xdr:rowOff>128270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82567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85107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また、対前年度では同水準で推移している。これは、普通建設事業費の占める割合が前年より減少したが、除排雪経費や老朽化した公共施設の修繕費用が増高したことにより維持補修費が増加している。今後も施設の適正配置や計画的な改修・修繕を行い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56787</xdr:rowOff>
    </xdr:from>
    <xdr:to>
      <xdr:col>82</xdr:col>
      <xdr:colOff>107950</xdr:colOff>
      <xdr:row>57</xdr:row>
      <xdr:rowOff>63319</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294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57</xdr:row>
      <xdr:rowOff>63319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79215"/>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56</xdr:row>
      <xdr:rowOff>149860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79215"/>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56</xdr:row>
      <xdr:rowOff>162923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510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152054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5987</xdr:rowOff>
    </xdr:from>
    <xdr:to>
      <xdr:col>82</xdr:col>
      <xdr:colOff>158750</xdr:colOff>
      <xdr:row>57</xdr:row>
      <xdr:rowOff>107587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149514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5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12519</xdr:rowOff>
    </xdr:from>
    <xdr:to>
      <xdr:col>78</xdr:col>
      <xdr:colOff>120650</xdr:colOff>
      <xdr:row>57</xdr:row>
      <xdr:rowOff>114119</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98896</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7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27215</xdr:rowOff>
    </xdr:from>
    <xdr:to>
      <xdr:col>74</xdr:col>
      <xdr:colOff>31750</xdr:colOff>
      <xdr:row>56</xdr:row>
      <xdr:rowOff>128815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112123</xdr:rowOff>
    </xdr:from>
    <xdr:to>
      <xdr:col>65</xdr:col>
      <xdr:colOff>53975</xdr:colOff>
      <xdr:row>57</xdr:row>
      <xdr:rowOff>42273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27050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ポイント上回っている。この要因として消防業務を一部事務組合で行っていることが挙げられる。</a:t>
          </a:r>
        </a:p>
        <a:p>
          <a:r>
            <a:rPr kumimoji="1" lang="ja-JP" altLang="en-US" sz="1300">
              <a:latin typeface="ＭＳ Ｐゴシック" panose="020B0600070205080204" pitchFamily="50" charset="-128"/>
              <a:ea typeface="ＭＳ Ｐゴシック" panose="020B0600070205080204" pitchFamily="50" charset="-128"/>
            </a:rPr>
            <a:t>　引き続き行政として対応すべき必要性、費用対効果、目的の達成度などを精査し、さらに受益者負担のあり方や経費の負担のあり方について検証し、合理化を図る。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86995</xdr:rowOff>
    </xdr:from>
    <xdr:to>
      <xdr:col>82</xdr:col>
      <xdr:colOff>107950</xdr:colOff>
      <xdr:row>38</xdr:row>
      <xdr:rowOff>109855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6020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41292</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1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38</xdr:row>
      <xdr:rowOff>86995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5963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38</xdr:row>
      <xdr:rowOff>98425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5963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38</xdr:row>
      <xdr:rowOff>98425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5963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59055</xdr:rowOff>
    </xdr:from>
    <xdr:to>
      <xdr:col>82</xdr:col>
      <xdr:colOff>158750</xdr:colOff>
      <xdr:row>38</xdr:row>
      <xdr:rowOff>160655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31132</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36195</xdr:rowOff>
    </xdr:from>
    <xdr:to>
      <xdr:col>78</xdr:col>
      <xdr:colOff>120650</xdr:colOff>
      <xdr:row>38</xdr:row>
      <xdr:rowOff>137795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122572</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37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47625</xdr:rowOff>
    </xdr:from>
    <xdr:to>
      <xdr:col>69</xdr:col>
      <xdr:colOff>142875</xdr:colOff>
      <xdr:row>38</xdr:row>
      <xdr:rowOff>149225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134002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合併により一時的に増加した地方債の償還のピークを過ぎ、公債費に係る経常収支比率は平成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年度まで改善傾向となっていたが、近年実施している大型事業で活用した地方債の元利償還が開始されたことに伴い、平成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年度は前年度よりも悪化した。</a:t>
          </a:r>
        </a:p>
        <a:p>
          <a:r>
            <a:rPr kumimoji="1" lang="ja-JP" altLang="en-US" sz="1300">
              <a:latin typeface="ＭＳ Ｐゴシック" panose="020B0600070205080204" pitchFamily="50" charset="-128"/>
              <a:ea typeface="ＭＳ Ｐゴシック" panose="020B0600070205080204" pitchFamily="50" charset="-128"/>
            </a:rPr>
            <a:t>　今後も公債費負担の増加が見込まれるため、緊急度・住民ニーズを的確に把握し、地方債の新規発行の抑制を図る。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141695</xdr:rowOff>
    </xdr:from>
    <xdr:to>
      <xdr:col>24</xdr:col>
      <xdr:colOff>25400</xdr:colOff>
      <xdr:row>78</xdr:row>
      <xdr:rowOff>48623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343345"/>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87828</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135164</xdr:rowOff>
    </xdr:from>
    <xdr:to>
      <xdr:col>19</xdr:col>
      <xdr:colOff>187325</xdr:colOff>
      <xdr:row>77</xdr:row>
      <xdr:rowOff>141695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3368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63319</xdr:rowOff>
    </xdr:from>
    <xdr:to>
      <xdr:col>15</xdr:col>
      <xdr:colOff>98425</xdr:colOff>
      <xdr:row>77</xdr:row>
      <xdr:rowOff>135164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26496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63319</xdr:rowOff>
    </xdr:from>
    <xdr:to>
      <xdr:col>11</xdr:col>
      <xdr:colOff>9525</xdr:colOff>
      <xdr:row>77</xdr:row>
      <xdr:rowOff>161289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264969"/>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169273</xdr:rowOff>
    </xdr:from>
    <xdr:to>
      <xdr:col>24</xdr:col>
      <xdr:colOff>76200</xdr:colOff>
      <xdr:row>78</xdr:row>
      <xdr:rowOff>99423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141350</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4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90895</xdr:rowOff>
    </xdr:from>
    <xdr:to>
      <xdr:col>20</xdr:col>
      <xdr:colOff>38100</xdr:colOff>
      <xdr:row>78</xdr:row>
      <xdr:rowOff>21045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5822</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37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84364</xdr:rowOff>
    </xdr:from>
    <xdr:to>
      <xdr:col>15</xdr:col>
      <xdr:colOff>149225</xdr:colOff>
      <xdr:row>78</xdr:row>
      <xdr:rowOff>14514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12519</xdr:rowOff>
    </xdr:from>
    <xdr:to>
      <xdr:col>11</xdr:col>
      <xdr:colOff>60325</xdr:colOff>
      <xdr:row>77</xdr:row>
      <xdr:rowOff>114119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今後も定員管理の適正化、施設の適正配置や計画的な改修・修繕を行う等、経常経費の削減に努める。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44704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4086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78</xdr:row>
      <xdr:rowOff>44704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3035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101854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71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65278</xdr:rowOff>
    </xdr:from>
    <xdr:to>
      <xdr:col>69</xdr:col>
      <xdr:colOff>92075</xdr:colOff>
      <xdr:row>77</xdr:row>
      <xdr:rowOff>69850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66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80281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137431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北海道岩見沢市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109180</xdr:rowOff>
    </xdr:from>
    <xdr:to>
      <xdr:col>29</xdr:col>
      <xdr:colOff>127000</xdr:colOff>
      <xdr:row>16</xdr:row>
      <xdr:rowOff>148695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00005"/>
          <a:ext cx="647700" cy="39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93957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84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148695</xdr:rowOff>
    </xdr:from>
    <xdr:to>
      <xdr:col>26</xdr:col>
      <xdr:colOff>50800</xdr:colOff>
      <xdr:row>16</xdr:row>
      <xdr:rowOff>170510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39520"/>
          <a:ext cx="698500" cy="21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160860</xdr:rowOff>
    </xdr:from>
    <xdr:to>
      <xdr:col>22</xdr:col>
      <xdr:colOff>114300</xdr:colOff>
      <xdr:row>16</xdr:row>
      <xdr:rowOff>170510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51685"/>
          <a:ext cx="698500" cy="9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160860</xdr:rowOff>
    </xdr:from>
    <xdr:to>
      <xdr:col>18</xdr:col>
      <xdr:colOff>177800</xdr:colOff>
      <xdr:row>17</xdr:row>
      <xdr:rowOff>11405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51685"/>
          <a:ext cx="698500" cy="21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58380</xdr:rowOff>
    </xdr:from>
    <xdr:to>
      <xdr:col>29</xdr:col>
      <xdr:colOff>177800</xdr:colOff>
      <xdr:row>16</xdr:row>
      <xdr:rowOff>159980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49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74907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97895</xdr:rowOff>
    </xdr:from>
    <xdr:to>
      <xdr:col>26</xdr:col>
      <xdr:colOff>101600</xdr:colOff>
      <xdr:row>17</xdr:row>
      <xdr:rowOff>28045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88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12822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75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119710</xdr:rowOff>
    </xdr:from>
    <xdr:to>
      <xdr:col>22</xdr:col>
      <xdr:colOff>165100</xdr:colOff>
      <xdr:row>17</xdr:row>
      <xdr:rowOff>49860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10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34637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9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110060</xdr:rowOff>
    </xdr:from>
    <xdr:to>
      <xdr:col>19</xdr:col>
      <xdr:colOff>38100</xdr:colOff>
      <xdr:row>17</xdr:row>
      <xdr:rowOff>40210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00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24987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132055</xdr:rowOff>
    </xdr:from>
    <xdr:to>
      <xdr:col>15</xdr:col>
      <xdr:colOff>101600</xdr:colOff>
      <xdr:row>17</xdr:row>
      <xdr:rowOff>62205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22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72382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9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101009</xdr:rowOff>
    </xdr:from>
    <xdr:to>
      <xdr:col>29</xdr:col>
      <xdr:colOff>127000</xdr:colOff>
      <xdr:row>37</xdr:row>
      <xdr:rowOff>6665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54259"/>
          <a:ext cx="647700" cy="77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85785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39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6665</xdr:rowOff>
    </xdr:from>
    <xdr:to>
      <xdr:col>26</xdr:col>
      <xdr:colOff>50800</xdr:colOff>
      <xdr:row>37</xdr:row>
      <xdr:rowOff>25067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31365"/>
          <a:ext cx="698500" cy="18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25067</xdr:rowOff>
    </xdr:from>
    <xdr:to>
      <xdr:col>22</xdr:col>
      <xdr:colOff>114300</xdr:colOff>
      <xdr:row>37</xdr:row>
      <xdr:rowOff>33091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49767"/>
          <a:ext cx="698500" cy="8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19147</xdr:rowOff>
    </xdr:from>
    <xdr:to>
      <xdr:col>18</xdr:col>
      <xdr:colOff>177800</xdr:colOff>
      <xdr:row>37</xdr:row>
      <xdr:rowOff>33091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43847"/>
          <a:ext cx="698500" cy="13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50209</xdr:rowOff>
    </xdr:from>
    <xdr:to>
      <xdr:col>29</xdr:col>
      <xdr:colOff>177800</xdr:colOff>
      <xdr:row>36</xdr:row>
      <xdr:rowOff>151809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03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238186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4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127315</xdr:rowOff>
    </xdr:from>
    <xdr:to>
      <xdr:col>26</xdr:col>
      <xdr:colOff>101600</xdr:colOff>
      <xdr:row>37</xdr:row>
      <xdr:rowOff>57465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80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42242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66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145717</xdr:rowOff>
    </xdr:from>
    <xdr:to>
      <xdr:col>22</xdr:col>
      <xdr:colOff>165100</xdr:colOff>
      <xdr:row>37</xdr:row>
      <xdr:rowOff>75867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98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60644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8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153741</xdr:rowOff>
    </xdr:from>
    <xdr:to>
      <xdr:col>19</xdr:col>
      <xdr:colOff>38100</xdr:colOff>
      <xdr:row>37</xdr:row>
      <xdr:rowOff>83891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06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68668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139797</xdr:rowOff>
    </xdr:from>
    <xdr:to>
      <xdr:col>15</xdr:col>
      <xdr:colOff>101600</xdr:colOff>
      <xdr:row>37</xdr:row>
      <xdr:rowOff>69947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9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54724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7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北海道岩見沢市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81,778
81,608
481.02
48,725,790
48,389,275
273,649
24,360,460
61,399,605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26543</xdr:rowOff>
    </xdr:from>
    <xdr:to>
      <xdr:col>24</xdr:col>
      <xdr:colOff>63500</xdr:colOff>
      <xdr:row>37</xdr:row>
      <xdr:rowOff>74320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70193"/>
          <a:ext cx="8382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6214</xdr:rowOff>
    </xdr:from>
    <xdr:to>
      <xdr:col>19</xdr:col>
      <xdr:colOff>177800</xdr:colOff>
      <xdr:row>37</xdr:row>
      <xdr:rowOff>74320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49864"/>
          <a:ext cx="889000" cy="6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6214</xdr:rowOff>
    </xdr:from>
    <xdr:to>
      <xdr:col>15</xdr:col>
      <xdr:colOff>50800</xdr:colOff>
      <xdr:row>37</xdr:row>
      <xdr:rowOff>58890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49864"/>
          <a:ext cx="889000" cy="5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48864</xdr:rowOff>
    </xdr:from>
    <xdr:to>
      <xdr:col>10</xdr:col>
      <xdr:colOff>114300</xdr:colOff>
      <xdr:row>37</xdr:row>
      <xdr:rowOff>58890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92514"/>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99030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147193</xdr:rowOff>
    </xdr:from>
    <xdr:to>
      <xdr:col>24</xdr:col>
      <xdr:colOff>114300</xdr:colOff>
      <xdr:row>37</xdr:row>
      <xdr:rowOff>77343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125620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9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23520</xdr:rowOff>
    </xdr:from>
    <xdr:to>
      <xdr:col>20</xdr:col>
      <xdr:colOff>38100</xdr:colOff>
      <xdr:row>37</xdr:row>
      <xdr:rowOff>125120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116247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126864</xdr:rowOff>
    </xdr:from>
    <xdr:to>
      <xdr:col>15</xdr:col>
      <xdr:colOff>101600</xdr:colOff>
      <xdr:row>37</xdr:row>
      <xdr:rowOff>57014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9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48141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8090</xdr:rowOff>
    </xdr:from>
    <xdr:to>
      <xdr:col>10</xdr:col>
      <xdr:colOff>165100</xdr:colOff>
      <xdr:row>37</xdr:row>
      <xdr:rowOff>109690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100817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4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169514</xdr:rowOff>
    </xdr:from>
    <xdr:to>
      <xdr:col>6</xdr:col>
      <xdr:colOff>38100</xdr:colOff>
      <xdr:row>37</xdr:row>
      <xdr:rowOff>99664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4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90791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3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60719</xdr:rowOff>
    </xdr:from>
    <xdr:to>
      <xdr:col>24</xdr:col>
      <xdr:colOff>63500</xdr:colOff>
      <xdr:row>53</xdr:row>
      <xdr:rowOff>110227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147569"/>
          <a:ext cx="838200" cy="4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166066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4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110227</xdr:rowOff>
    </xdr:from>
    <xdr:to>
      <xdr:col>19</xdr:col>
      <xdr:colOff>177800</xdr:colOff>
      <xdr:row>54</xdr:row>
      <xdr:rowOff>58906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197077"/>
          <a:ext cx="889000" cy="1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134405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58906</xdr:rowOff>
    </xdr:from>
    <xdr:to>
      <xdr:col>15</xdr:col>
      <xdr:colOff>50800</xdr:colOff>
      <xdr:row>54</xdr:row>
      <xdr:rowOff>104039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317206"/>
          <a:ext cx="889000" cy="4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164629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104039</xdr:rowOff>
    </xdr:from>
    <xdr:to>
      <xdr:col>10</xdr:col>
      <xdr:colOff>114300</xdr:colOff>
      <xdr:row>55</xdr:row>
      <xdr:rowOff>67414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362339"/>
          <a:ext cx="889000" cy="13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51602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9919</xdr:rowOff>
    </xdr:from>
    <xdr:to>
      <xdr:col>24</xdr:col>
      <xdr:colOff>114300</xdr:colOff>
      <xdr:row>53</xdr:row>
      <xdr:rowOff>111519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0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32796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94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59427</xdr:rowOff>
    </xdr:from>
    <xdr:to>
      <xdr:col>20</xdr:col>
      <xdr:colOff>38100</xdr:colOff>
      <xdr:row>53</xdr:row>
      <xdr:rowOff>161027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14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6104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892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8106</xdr:rowOff>
    </xdr:from>
    <xdr:to>
      <xdr:col>15</xdr:col>
      <xdr:colOff>101600</xdr:colOff>
      <xdr:row>54</xdr:row>
      <xdr:rowOff>109706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26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126233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04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53239</xdr:rowOff>
    </xdr:from>
    <xdr:to>
      <xdr:col>10</xdr:col>
      <xdr:colOff>165100</xdr:colOff>
      <xdr:row>54</xdr:row>
      <xdr:rowOff>154839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31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145966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0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16614</xdr:rowOff>
    </xdr:from>
    <xdr:to>
      <xdr:col>6</xdr:col>
      <xdr:colOff>38100</xdr:colOff>
      <xdr:row>55</xdr:row>
      <xdr:rowOff>118214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44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134741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22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27343</xdr:rowOff>
    </xdr:from>
    <xdr:to>
      <xdr:col>24</xdr:col>
      <xdr:colOff>63500</xdr:colOff>
      <xdr:row>73</xdr:row>
      <xdr:rowOff>124726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543193"/>
          <a:ext cx="838200" cy="9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48886</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50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124726</xdr:rowOff>
    </xdr:from>
    <xdr:to>
      <xdr:col>19</xdr:col>
      <xdr:colOff>177800</xdr:colOff>
      <xdr:row>75</xdr:row>
      <xdr:rowOff>6883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2640576"/>
          <a:ext cx="889000" cy="22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124401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168808</xdr:rowOff>
    </xdr:from>
    <xdr:to>
      <xdr:col>15</xdr:col>
      <xdr:colOff>50800</xdr:colOff>
      <xdr:row>75</xdr:row>
      <xdr:rowOff>6883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2684658"/>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168808</xdr:rowOff>
    </xdr:from>
    <xdr:to>
      <xdr:col>10</xdr:col>
      <xdr:colOff>114300</xdr:colOff>
      <xdr:row>74</xdr:row>
      <xdr:rowOff>62433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2684658"/>
          <a:ext cx="8890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44390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84168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147993</xdr:rowOff>
    </xdr:from>
    <xdr:to>
      <xdr:col>24</xdr:col>
      <xdr:colOff>114300</xdr:colOff>
      <xdr:row>73</xdr:row>
      <xdr:rowOff>78143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49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170870</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34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73926</xdr:rowOff>
    </xdr:from>
    <xdr:to>
      <xdr:col>20</xdr:col>
      <xdr:colOff>38100</xdr:colOff>
      <xdr:row>74</xdr:row>
      <xdr:rowOff>4076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5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20603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36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127533</xdr:rowOff>
    </xdr:from>
    <xdr:to>
      <xdr:col>15</xdr:col>
      <xdr:colOff>101600</xdr:colOff>
      <xdr:row>75</xdr:row>
      <xdr:rowOff>57683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81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74210</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259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118008</xdr:rowOff>
    </xdr:from>
    <xdr:to>
      <xdr:col>10</xdr:col>
      <xdr:colOff>165100</xdr:colOff>
      <xdr:row>74</xdr:row>
      <xdr:rowOff>48158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63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64685</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240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11633</xdr:rowOff>
    </xdr:from>
    <xdr:to>
      <xdr:col>6</xdr:col>
      <xdr:colOff>38100</xdr:colOff>
      <xdr:row>74</xdr:row>
      <xdr:rowOff>113233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69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129760</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247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145326</xdr:rowOff>
    </xdr:from>
    <xdr:to>
      <xdr:col>24</xdr:col>
      <xdr:colOff>63500</xdr:colOff>
      <xdr:row>94</xdr:row>
      <xdr:rowOff>156008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261626"/>
          <a:ext cx="838200" cy="1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156008</xdr:rowOff>
    </xdr:from>
    <xdr:to>
      <xdr:col>19</xdr:col>
      <xdr:colOff>177800</xdr:colOff>
      <xdr:row>95</xdr:row>
      <xdr:rowOff>22733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272308"/>
          <a:ext cx="889000" cy="3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22733</xdr:rowOff>
    </xdr:from>
    <xdr:to>
      <xdr:col>15</xdr:col>
      <xdr:colOff>50800</xdr:colOff>
      <xdr:row>95</xdr:row>
      <xdr:rowOff>102172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310483"/>
          <a:ext cx="8890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102172</xdr:rowOff>
    </xdr:from>
    <xdr:to>
      <xdr:col>10</xdr:col>
      <xdr:colOff>114300</xdr:colOff>
      <xdr:row>95</xdr:row>
      <xdr:rowOff>108662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89922"/>
          <a:ext cx="889000" cy="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94526</xdr:rowOff>
    </xdr:from>
    <xdr:to>
      <xdr:col>24</xdr:col>
      <xdr:colOff>114300</xdr:colOff>
      <xdr:row>95</xdr:row>
      <xdr:rowOff>24676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117403</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6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105208</xdr:rowOff>
    </xdr:from>
    <xdr:to>
      <xdr:col>20</xdr:col>
      <xdr:colOff>38100</xdr:colOff>
      <xdr:row>95</xdr:row>
      <xdr:rowOff>35358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51885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99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143383</xdr:rowOff>
    </xdr:from>
    <xdr:to>
      <xdr:col>15</xdr:col>
      <xdr:colOff>101600</xdr:colOff>
      <xdr:row>95</xdr:row>
      <xdr:rowOff>73533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25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90060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03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51372</xdr:rowOff>
    </xdr:from>
    <xdr:to>
      <xdr:col>10</xdr:col>
      <xdr:colOff>165100</xdr:colOff>
      <xdr:row>95</xdr:row>
      <xdr:rowOff>152972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3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169499</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11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57862</xdr:rowOff>
    </xdr:from>
    <xdr:to>
      <xdr:col>6</xdr:col>
      <xdr:colOff>38100</xdr:colOff>
      <xdr:row>95</xdr:row>
      <xdr:rowOff>159462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3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4539</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12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53246</xdr:rowOff>
    </xdr:from>
    <xdr:to>
      <xdr:col>55</xdr:col>
      <xdr:colOff>0</xdr:colOff>
      <xdr:row>35</xdr:row>
      <xdr:rowOff>90290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882546"/>
          <a:ext cx="838200" cy="20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159311</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53246</xdr:rowOff>
    </xdr:from>
    <xdr:to>
      <xdr:col>50</xdr:col>
      <xdr:colOff>114300</xdr:colOff>
      <xdr:row>35</xdr:row>
      <xdr:rowOff>8299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882546"/>
          <a:ext cx="889000" cy="12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8299</xdr:rowOff>
    </xdr:from>
    <xdr:to>
      <xdr:col>45</xdr:col>
      <xdr:colOff>177800</xdr:colOff>
      <xdr:row>35</xdr:row>
      <xdr:rowOff>57284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00904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57284</xdr:rowOff>
    </xdr:from>
    <xdr:to>
      <xdr:col>41</xdr:col>
      <xdr:colOff>50800</xdr:colOff>
      <xdr:row>36</xdr:row>
      <xdr:rowOff>45996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058034"/>
          <a:ext cx="889000" cy="16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39490</xdr:rowOff>
    </xdr:from>
    <xdr:to>
      <xdr:col>55</xdr:col>
      <xdr:colOff>50800</xdr:colOff>
      <xdr:row>35</xdr:row>
      <xdr:rowOff>141090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62367</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89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2446</xdr:rowOff>
    </xdr:from>
    <xdr:to>
      <xdr:col>50</xdr:col>
      <xdr:colOff>165100</xdr:colOff>
      <xdr:row>34</xdr:row>
      <xdr:rowOff>104046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8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120573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60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128949</xdr:rowOff>
    </xdr:from>
    <xdr:to>
      <xdr:col>46</xdr:col>
      <xdr:colOff>38100</xdr:colOff>
      <xdr:row>35</xdr:row>
      <xdr:rowOff>59099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95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75626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73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6484</xdr:rowOff>
    </xdr:from>
    <xdr:to>
      <xdr:col>41</xdr:col>
      <xdr:colOff>101600</xdr:colOff>
      <xdr:row>35</xdr:row>
      <xdr:rowOff>108084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00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124611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78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166646</xdr:rowOff>
    </xdr:from>
    <xdr:to>
      <xdr:col>36</xdr:col>
      <xdr:colOff>165100</xdr:colOff>
      <xdr:row>36</xdr:row>
      <xdr:rowOff>96796</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16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113323</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94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50226</xdr:rowOff>
    </xdr:from>
    <xdr:to>
      <xdr:col>55</xdr:col>
      <xdr:colOff>0</xdr:colOff>
      <xdr:row>54</xdr:row>
      <xdr:rowOff>131169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137076"/>
          <a:ext cx="838200" cy="25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50226</xdr:rowOff>
    </xdr:from>
    <xdr:to>
      <xdr:col>50</xdr:col>
      <xdr:colOff>114300</xdr:colOff>
      <xdr:row>54</xdr:row>
      <xdr:rowOff>124750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137076"/>
          <a:ext cx="889000" cy="2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50274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124750</xdr:rowOff>
    </xdr:from>
    <xdr:to>
      <xdr:col>45</xdr:col>
      <xdr:colOff>177800</xdr:colOff>
      <xdr:row>54</xdr:row>
      <xdr:rowOff>154276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383050"/>
          <a:ext cx="889000" cy="2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80412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1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150984</xdr:rowOff>
    </xdr:from>
    <xdr:to>
      <xdr:col>41</xdr:col>
      <xdr:colOff>50800</xdr:colOff>
      <xdr:row>54</xdr:row>
      <xdr:rowOff>154276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8894934"/>
          <a:ext cx="889000" cy="51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80369</xdr:rowOff>
    </xdr:from>
    <xdr:to>
      <xdr:col>55</xdr:col>
      <xdr:colOff>50800</xdr:colOff>
      <xdr:row>55</xdr:row>
      <xdr:rowOff>10519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33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103246</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19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170876</xdr:rowOff>
    </xdr:from>
    <xdr:to>
      <xdr:col>50</xdr:col>
      <xdr:colOff>165100</xdr:colOff>
      <xdr:row>53</xdr:row>
      <xdr:rowOff>101026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08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117553</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886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73950</xdr:rowOff>
    </xdr:from>
    <xdr:to>
      <xdr:col>46</xdr:col>
      <xdr:colOff>38100</xdr:colOff>
      <xdr:row>55</xdr:row>
      <xdr:rowOff>4100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3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20627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10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103476</xdr:rowOff>
    </xdr:from>
    <xdr:to>
      <xdr:col>41</xdr:col>
      <xdr:colOff>101600</xdr:colOff>
      <xdr:row>55</xdr:row>
      <xdr:rowOff>33626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36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24753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45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100184</xdr:rowOff>
    </xdr:from>
    <xdr:to>
      <xdr:col>36</xdr:col>
      <xdr:colOff>165100</xdr:colOff>
      <xdr:row>52</xdr:row>
      <xdr:rowOff>30334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88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46861</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72795" y="861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26853</xdr:rowOff>
    </xdr:from>
    <xdr:to>
      <xdr:col>55</xdr:col>
      <xdr:colOff>0</xdr:colOff>
      <xdr:row>79</xdr:row>
      <xdr:rowOff>32993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71403"/>
          <a:ext cx="8382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169875</xdr:rowOff>
    </xdr:from>
    <xdr:to>
      <xdr:col>50</xdr:col>
      <xdr:colOff>114300</xdr:colOff>
      <xdr:row>79</xdr:row>
      <xdr:rowOff>26853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42975"/>
          <a:ext cx="889000" cy="2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136778</xdr:rowOff>
    </xdr:from>
    <xdr:to>
      <xdr:col>45</xdr:col>
      <xdr:colOff>177800</xdr:colOff>
      <xdr:row>78</xdr:row>
      <xdr:rowOff>169875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509878"/>
          <a:ext cx="889000" cy="3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136778</xdr:rowOff>
    </xdr:from>
    <xdr:to>
      <xdr:col>41</xdr:col>
      <xdr:colOff>50800</xdr:colOff>
      <xdr:row>79</xdr:row>
      <xdr:rowOff>26820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509878"/>
          <a:ext cx="889000" cy="6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153643</xdr:rowOff>
    </xdr:from>
    <xdr:to>
      <xdr:col>55</xdr:col>
      <xdr:colOff>50800</xdr:colOff>
      <xdr:row>79</xdr:row>
      <xdr:rowOff>83793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68570</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147503</xdr:rowOff>
    </xdr:from>
    <xdr:to>
      <xdr:col>50</xdr:col>
      <xdr:colOff>165100</xdr:colOff>
      <xdr:row>79</xdr:row>
      <xdr:rowOff>77653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2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68780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61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119075</xdr:rowOff>
    </xdr:from>
    <xdr:to>
      <xdr:col>46</xdr:col>
      <xdr:colOff>38100</xdr:colOff>
      <xdr:row>79</xdr:row>
      <xdr:rowOff>49225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40352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85978</xdr:rowOff>
    </xdr:from>
    <xdr:to>
      <xdr:col>41</xdr:col>
      <xdr:colOff>101600</xdr:colOff>
      <xdr:row>79</xdr:row>
      <xdr:rowOff>16128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5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7255</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5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147470</xdr:rowOff>
    </xdr:from>
    <xdr:to>
      <xdr:col>36</xdr:col>
      <xdr:colOff>165100</xdr:colOff>
      <xdr:row>79</xdr:row>
      <xdr:rowOff>77620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5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68747</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6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14212</xdr:rowOff>
    </xdr:from>
    <xdr:to>
      <xdr:col>54</xdr:col>
      <xdr:colOff>189865</xdr:colOff>
      <xdr:row>98</xdr:row>
      <xdr:rowOff>141782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787612"/>
          <a:ext cx="1270" cy="1156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145609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4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141782</xdr:rowOff>
    </xdr:from>
    <xdr:to>
      <xdr:col>55</xdr:col>
      <xdr:colOff>88900</xdr:colOff>
      <xdr:row>98</xdr:row>
      <xdr:rowOff>141782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4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132339</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56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14212</xdr:rowOff>
    </xdr:from>
    <xdr:to>
      <xdr:col>55</xdr:col>
      <xdr:colOff>88900</xdr:colOff>
      <xdr:row>92</xdr:row>
      <xdr:rowOff>14212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787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79375</xdr:rowOff>
    </xdr:from>
    <xdr:to>
      <xdr:col>55</xdr:col>
      <xdr:colOff>0</xdr:colOff>
      <xdr:row>94</xdr:row>
      <xdr:rowOff>31445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5852775"/>
          <a:ext cx="838200" cy="29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18508</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7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40081</xdr:rowOff>
    </xdr:from>
    <xdr:to>
      <xdr:col>55</xdr:col>
      <xdr:colOff>50800</xdr:colOff>
      <xdr:row>96</xdr:row>
      <xdr:rowOff>141681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79375</xdr:rowOff>
    </xdr:from>
    <xdr:to>
      <xdr:col>50</xdr:col>
      <xdr:colOff>114300</xdr:colOff>
      <xdr:row>94</xdr:row>
      <xdr:rowOff>112306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5852775"/>
          <a:ext cx="889000" cy="37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13666</xdr:rowOff>
    </xdr:from>
    <xdr:to>
      <xdr:col>50</xdr:col>
      <xdr:colOff>165100</xdr:colOff>
      <xdr:row>96</xdr:row>
      <xdr:rowOff>115266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106393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5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112306</xdr:rowOff>
    </xdr:from>
    <xdr:to>
      <xdr:col>45</xdr:col>
      <xdr:colOff>177800</xdr:colOff>
      <xdr:row>95</xdr:row>
      <xdr:rowOff>48450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228606"/>
          <a:ext cx="889000" cy="10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65367</xdr:rowOff>
    </xdr:from>
    <xdr:to>
      <xdr:col>46</xdr:col>
      <xdr:colOff>38100</xdr:colOff>
      <xdr:row>96</xdr:row>
      <xdr:rowOff>166967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158094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115443</xdr:rowOff>
    </xdr:from>
    <xdr:to>
      <xdr:col>41</xdr:col>
      <xdr:colOff>50800</xdr:colOff>
      <xdr:row>95</xdr:row>
      <xdr:rowOff>48450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5545943"/>
          <a:ext cx="889000" cy="79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162610</xdr:rowOff>
    </xdr:from>
    <xdr:to>
      <xdr:col>41</xdr:col>
      <xdr:colOff>101600</xdr:colOff>
      <xdr:row>97</xdr:row>
      <xdr:rowOff>92760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83887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9092</xdr:rowOff>
    </xdr:from>
    <xdr:to>
      <xdr:col>36</xdr:col>
      <xdr:colOff>165100</xdr:colOff>
      <xdr:row>97</xdr:row>
      <xdr:rowOff>110692</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101819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152095</xdr:rowOff>
    </xdr:from>
    <xdr:to>
      <xdr:col>55</xdr:col>
      <xdr:colOff>50800</xdr:colOff>
      <xdr:row>94</xdr:row>
      <xdr:rowOff>82245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0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3522</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9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28575</xdr:rowOff>
    </xdr:from>
    <xdr:to>
      <xdr:col>50</xdr:col>
      <xdr:colOff>165100</xdr:colOff>
      <xdr:row>92</xdr:row>
      <xdr:rowOff>130175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580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146702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557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61506</xdr:rowOff>
    </xdr:from>
    <xdr:to>
      <xdr:col>46</xdr:col>
      <xdr:colOff>38100</xdr:colOff>
      <xdr:row>94</xdr:row>
      <xdr:rowOff>163106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1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8183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59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169100</xdr:rowOff>
    </xdr:from>
    <xdr:to>
      <xdr:col>41</xdr:col>
      <xdr:colOff>101600</xdr:colOff>
      <xdr:row>95</xdr:row>
      <xdr:rowOff>99250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2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115777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06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64643</xdr:rowOff>
    </xdr:from>
    <xdr:to>
      <xdr:col>36</xdr:col>
      <xdr:colOff>165100</xdr:colOff>
      <xdr:row>90</xdr:row>
      <xdr:rowOff>166243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549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11320</xdr:rowOff>
    </xdr:from>
    <xdr:ext cx="599010"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672795" y="1527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120041</xdr:rowOff>
    </xdr:from>
    <xdr:to>
      <xdr:col>85</xdr:col>
      <xdr:colOff>127000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35141"/>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69241</xdr:rowOff>
    </xdr:from>
    <xdr:to>
      <xdr:col>85</xdr:col>
      <xdr:colOff>177800</xdr:colOff>
      <xdr:row>38</xdr:row>
      <xdr:rowOff>170841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13488</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2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117615</xdr:rowOff>
    </xdr:from>
    <xdr:to>
      <xdr:col>85</xdr:col>
      <xdr:colOff>127000</xdr:colOff>
      <xdr:row>74</xdr:row>
      <xdr:rowOff>117767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804915"/>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117767</xdr:rowOff>
    </xdr:from>
    <xdr:to>
      <xdr:col>81</xdr:col>
      <xdr:colOff>50800</xdr:colOff>
      <xdr:row>75</xdr:row>
      <xdr:rowOff>6845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805067"/>
          <a:ext cx="889000" cy="6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6845</xdr:rowOff>
    </xdr:from>
    <xdr:to>
      <xdr:col>76</xdr:col>
      <xdr:colOff>114300</xdr:colOff>
      <xdr:row>75</xdr:row>
      <xdr:rowOff>45936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865595"/>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2299</xdr:rowOff>
    </xdr:from>
    <xdr:to>
      <xdr:col>71</xdr:col>
      <xdr:colOff>177800</xdr:colOff>
      <xdr:row>75</xdr:row>
      <xdr:rowOff>45936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861049"/>
          <a:ext cx="889000" cy="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66815</xdr:rowOff>
    </xdr:from>
    <xdr:to>
      <xdr:col>85</xdr:col>
      <xdr:colOff>177800</xdr:colOff>
      <xdr:row>74</xdr:row>
      <xdr:rowOff>168415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7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89692</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60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66967</xdr:rowOff>
    </xdr:from>
    <xdr:to>
      <xdr:col>81</xdr:col>
      <xdr:colOff>101600</xdr:colOff>
      <xdr:row>74</xdr:row>
      <xdr:rowOff>168567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7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13644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5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127495</xdr:rowOff>
    </xdr:from>
    <xdr:to>
      <xdr:col>76</xdr:col>
      <xdr:colOff>165100</xdr:colOff>
      <xdr:row>75</xdr:row>
      <xdr:rowOff>57645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8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74172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166586</xdr:rowOff>
    </xdr:from>
    <xdr:to>
      <xdr:col>72</xdr:col>
      <xdr:colOff>38100</xdr:colOff>
      <xdr:row>75</xdr:row>
      <xdr:rowOff>96736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8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113263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62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122949</xdr:rowOff>
    </xdr:from>
    <xdr:to>
      <xdr:col>67</xdr:col>
      <xdr:colOff>101600</xdr:colOff>
      <xdr:row>75</xdr:row>
      <xdr:rowOff>53099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8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69626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58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167109</xdr:rowOff>
    </xdr:from>
    <xdr:to>
      <xdr:col>85</xdr:col>
      <xdr:colOff>127000</xdr:colOff>
      <xdr:row>98</xdr:row>
      <xdr:rowOff>52215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97759"/>
          <a:ext cx="838200" cy="5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138419</xdr:rowOff>
    </xdr:from>
    <xdr:to>
      <xdr:col>81</xdr:col>
      <xdr:colOff>50800</xdr:colOff>
      <xdr:row>97</xdr:row>
      <xdr:rowOff>167109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769069"/>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138419</xdr:rowOff>
    </xdr:from>
    <xdr:to>
      <xdr:col>76</xdr:col>
      <xdr:colOff>114300</xdr:colOff>
      <xdr:row>98</xdr:row>
      <xdr:rowOff>63919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769069"/>
          <a:ext cx="889000" cy="9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63142</xdr:rowOff>
    </xdr:from>
    <xdr:to>
      <xdr:col>71</xdr:col>
      <xdr:colOff>177800</xdr:colOff>
      <xdr:row>98</xdr:row>
      <xdr:rowOff>63919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179442"/>
          <a:ext cx="889000" cy="68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129529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1415</xdr:rowOff>
    </xdr:from>
    <xdr:to>
      <xdr:col>85</xdr:col>
      <xdr:colOff>177800</xdr:colOff>
      <xdr:row>98</xdr:row>
      <xdr:rowOff>103015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0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87792</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1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116309</xdr:rowOff>
    </xdr:from>
    <xdr:to>
      <xdr:col>81</xdr:col>
      <xdr:colOff>101600</xdr:colOff>
      <xdr:row>98</xdr:row>
      <xdr:rowOff>46459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4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37586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83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87619</xdr:rowOff>
    </xdr:from>
    <xdr:to>
      <xdr:col>76</xdr:col>
      <xdr:colOff>165100</xdr:colOff>
      <xdr:row>98</xdr:row>
      <xdr:rowOff>17769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8896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8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13119</xdr:rowOff>
    </xdr:from>
    <xdr:to>
      <xdr:col>72</xdr:col>
      <xdr:colOff>38100</xdr:colOff>
      <xdr:row>98</xdr:row>
      <xdr:rowOff>114719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1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105846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0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12342</xdr:rowOff>
    </xdr:from>
    <xdr:to>
      <xdr:col>67</xdr:col>
      <xdr:colOff>101600</xdr:colOff>
      <xdr:row>94</xdr:row>
      <xdr:rowOff>113942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12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130469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590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119888</xdr:rowOff>
    </xdr:from>
    <xdr:to>
      <xdr:col>116</xdr:col>
      <xdr:colOff>63500</xdr:colOff>
      <xdr:row>35</xdr:row>
      <xdr:rowOff>132461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5777738"/>
          <a:ext cx="838200" cy="3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53484</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9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119888</xdr:rowOff>
    </xdr:from>
    <xdr:to>
      <xdr:col>111</xdr:col>
      <xdr:colOff>177800</xdr:colOff>
      <xdr:row>35</xdr:row>
      <xdr:rowOff>20320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5777738"/>
          <a:ext cx="889000" cy="2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28592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20320</xdr:rowOff>
    </xdr:from>
    <xdr:to>
      <xdr:col>107</xdr:col>
      <xdr:colOff>50800</xdr:colOff>
      <xdr:row>38</xdr:row>
      <xdr:rowOff>145542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021070"/>
          <a:ext cx="889000" cy="63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39387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145542</xdr:rowOff>
    </xdr:from>
    <xdr:to>
      <xdr:col>102</xdr:col>
      <xdr:colOff>114300</xdr:colOff>
      <xdr:row>38</xdr:row>
      <xdr:rowOff>158496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66064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81661</xdr:rowOff>
    </xdr:from>
    <xdr:to>
      <xdr:col>116</xdr:col>
      <xdr:colOff>114300</xdr:colOff>
      <xdr:row>36</xdr:row>
      <xdr:rowOff>11811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0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104538</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93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69088</xdr:rowOff>
    </xdr:from>
    <xdr:to>
      <xdr:col>112</xdr:col>
      <xdr:colOff>38100</xdr:colOff>
      <xdr:row>33</xdr:row>
      <xdr:rowOff>170688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57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15765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50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140970</xdr:rowOff>
    </xdr:from>
    <xdr:to>
      <xdr:col>107</xdr:col>
      <xdr:colOff>101600</xdr:colOff>
      <xdr:row>35</xdr:row>
      <xdr:rowOff>71120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87647</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574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94742</xdr:rowOff>
    </xdr:from>
    <xdr:to>
      <xdr:col>102</xdr:col>
      <xdr:colOff>165100</xdr:colOff>
      <xdr:row>39</xdr:row>
      <xdr:rowOff>24892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16019</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02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107696</xdr:rowOff>
    </xdr:from>
    <xdr:to>
      <xdr:col>98</xdr:col>
      <xdr:colOff>38100</xdr:colOff>
      <xdr:row>39</xdr:row>
      <xdr:rowOff>37846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28973</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15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94056</xdr:rowOff>
    </xdr:from>
    <xdr:to>
      <xdr:col>116</xdr:col>
      <xdr:colOff>63500</xdr:colOff>
      <xdr:row>50</xdr:row>
      <xdr:rowOff>117069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8666556"/>
          <a:ext cx="8382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107370</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80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94056</xdr:rowOff>
    </xdr:from>
    <xdr:to>
      <xdr:col>111</xdr:col>
      <xdr:colOff>177800</xdr:colOff>
      <xdr:row>50</xdr:row>
      <xdr:rowOff>124269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8666556"/>
          <a:ext cx="889000" cy="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42295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34430</xdr:rowOff>
    </xdr:from>
    <xdr:to>
      <xdr:col>107</xdr:col>
      <xdr:colOff>50800</xdr:colOff>
      <xdr:row>50</xdr:row>
      <xdr:rowOff>124269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8606930"/>
          <a:ext cx="889000" cy="8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29646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34430</xdr:rowOff>
    </xdr:from>
    <xdr:to>
      <xdr:col>102</xdr:col>
      <xdr:colOff>114300</xdr:colOff>
      <xdr:row>50</xdr:row>
      <xdr:rowOff>157379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8606930"/>
          <a:ext cx="889000" cy="1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66269</xdr:rowOff>
    </xdr:from>
    <xdr:to>
      <xdr:col>116</xdr:col>
      <xdr:colOff>114300</xdr:colOff>
      <xdr:row>50</xdr:row>
      <xdr:rowOff>167869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863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19296</xdr:rowOff>
    </xdr:from>
    <xdr:ext cx="534377"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85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43256</xdr:rowOff>
    </xdr:from>
    <xdr:to>
      <xdr:col>112</xdr:col>
      <xdr:colOff>38100</xdr:colOff>
      <xdr:row>50</xdr:row>
      <xdr:rowOff>144856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861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161383</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56111" y="83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73469</xdr:rowOff>
    </xdr:from>
    <xdr:to>
      <xdr:col>107</xdr:col>
      <xdr:colOff>101600</xdr:colOff>
      <xdr:row>51</xdr:row>
      <xdr:rowOff>3619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864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20146</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67111" y="842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49</xdr:row>
      <xdr:rowOff>155080</xdr:rowOff>
    </xdr:from>
    <xdr:to>
      <xdr:col>102</xdr:col>
      <xdr:colOff>165100</xdr:colOff>
      <xdr:row>50</xdr:row>
      <xdr:rowOff>85230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85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48</xdr:row>
      <xdr:rowOff>101757</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278111" y="833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106579</xdr:rowOff>
    </xdr:from>
    <xdr:to>
      <xdr:col>98</xdr:col>
      <xdr:colOff>38100</xdr:colOff>
      <xdr:row>51</xdr:row>
      <xdr:rowOff>36729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867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53256</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389111" y="845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94056</xdr:rowOff>
    </xdr:from>
    <xdr:to>
      <xdr:col>116</xdr:col>
      <xdr:colOff>63500</xdr:colOff>
      <xdr:row>76</xdr:row>
      <xdr:rowOff>116784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124256"/>
          <a:ext cx="838200" cy="2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65272</xdr:rowOff>
    </xdr:from>
    <xdr:to>
      <xdr:col>111</xdr:col>
      <xdr:colOff>177800</xdr:colOff>
      <xdr:row>76</xdr:row>
      <xdr:rowOff>94056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095472"/>
          <a:ext cx="889000" cy="2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65272</xdr:rowOff>
    </xdr:from>
    <xdr:to>
      <xdr:col>107</xdr:col>
      <xdr:colOff>50800</xdr:colOff>
      <xdr:row>76</xdr:row>
      <xdr:rowOff>81026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095472"/>
          <a:ext cx="8890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81026</xdr:rowOff>
    </xdr:from>
    <xdr:to>
      <xdr:col>102</xdr:col>
      <xdr:colOff>114300</xdr:colOff>
      <xdr:row>76</xdr:row>
      <xdr:rowOff>114954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111226"/>
          <a:ext cx="889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65984</xdr:rowOff>
    </xdr:from>
    <xdr:to>
      <xdr:col>116</xdr:col>
      <xdr:colOff>114300</xdr:colOff>
      <xdr:row>76</xdr:row>
      <xdr:rowOff>167584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9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44411</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7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43256</xdr:rowOff>
    </xdr:from>
    <xdr:to>
      <xdr:col>112</xdr:col>
      <xdr:colOff>38100</xdr:colOff>
      <xdr:row>76</xdr:row>
      <xdr:rowOff>144856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7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135983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6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14472</xdr:rowOff>
    </xdr:from>
    <xdr:to>
      <xdr:col>107</xdr:col>
      <xdr:colOff>101600</xdr:colOff>
      <xdr:row>76</xdr:row>
      <xdr:rowOff>116072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107199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13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30226</xdr:rowOff>
    </xdr:from>
    <xdr:to>
      <xdr:col>102</xdr:col>
      <xdr:colOff>165100</xdr:colOff>
      <xdr:row>76</xdr:row>
      <xdr:rowOff>131826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6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122953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15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64154</xdr:rowOff>
    </xdr:from>
    <xdr:to>
      <xdr:col>98</xdr:col>
      <xdr:colOff>38100</xdr:colOff>
      <xdr:row>76</xdr:row>
      <xdr:rowOff>165754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9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10831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86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　～　人口１人当たり</a:t>
          </a:r>
          <a:r>
            <a:rPr kumimoji="1" lang="en-US" altLang="ja-JP" sz="1300">
              <a:latin typeface="ＭＳ Ｐゴシック" panose="020B0600070205080204" pitchFamily="50" charset="-128"/>
              <a:ea typeface="ＭＳ Ｐゴシック" panose="020B0600070205080204" pitchFamily="50" charset="-128"/>
            </a:rPr>
            <a:t>27,449</a:t>
          </a:r>
          <a:r>
            <a:rPr kumimoji="1" lang="ja-JP" altLang="en-US" sz="1300">
              <a:latin typeface="ＭＳ Ｐゴシック" panose="020B0600070205080204" pitchFamily="50" charset="-128"/>
              <a:ea typeface="ＭＳ Ｐゴシック" panose="020B0600070205080204" pitchFamily="50" charset="-128"/>
            </a:rPr>
            <a:t>円となっており、類似団体平均を</a:t>
          </a:r>
          <a:r>
            <a:rPr kumimoji="1" lang="en-US" altLang="ja-JP" sz="1300">
              <a:latin typeface="ＭＳ Ｐゴシック" panose="020B0600070205080204" pitchFamily="50" charset="-128"/>
              <a:ea typeface="ＭＳ Ｐゴシック" panose="020B0600070205080204" pitchFamily="50" charset="-128"/>
            </a:rPr>
            <a:t>20,465</a:t>
          </a:r>
          <a:r>
            <a:rPr kumimoji="1" lang="ja-JP" altLang="en-US" sz="1300">
              <a:latin typeface="ＭＳ Ｐゴシック" panose="020B0600070205080204" pitchFamily="50" charset="-128"/>
              <a:ea typeface="ＭＳ Ｐゴシック" panose="020B0600070205080204" pitchFamily="50" charset="-128"/>
            </a:rPr>
            <a:t>円上回っている。豪雪地帯であることから、除排雪経費の占める割合が大きい。前年度比で</a:t>
          </a:r>
          <a:r>
            <a:rPr kumimoji="1" lang="en-US" altLang="ja-JP" sz="1300">
              <a:latin typeface="ＭＳ Ｐゴシック" panose="020B0600070205080204" pitchFamily="50" charset="-128"/>
              <a:ea typeface="ＭＳ Ｐゴシック" panose="020B0600070205080204" pitchFamily="50" charset="-128"/>
            </a:rPr>
            <a:t>2,556</a:t>
          </a:r>
          <a:r>
            <a:rPr kumimoji="1" lang="ja-JP" altLang="en-US" sz="1300">
              <a:latin typeface="ＭＳ Ｐゴシック" panose="020B0600070205080204" pitchFamily="50" charset="-128"/>
              <a:ea typeface="ＭＳ Ｐゴシック" panose="020B0600070205080204" pitchFamily="50" charset="-128"/>
            </a:rPr>
            <a:t>円増加した主要因は除排雪経費の増である。</a:t>
          </a:r>
        </a:p>
        <a:p>
          <a:r>
            <a:rPr kumimoji="1" lang="ja-JP" altLang="en-US" sz="1300">
              <a:latin typeface="ＭＳ Ｐゴシック" panose="020B0600070205080204" pitchFamily="50" charset="-128"/>
              <a:ea typeface="ＭＳ Ｐゴシック" panose="020B0600070205080204" pitchFamily="50" charset="-128"/>
            </a:rPr>
            <a:t>　　　　　　　　　　　そのほかにも施設の老朽化により修繕費用は年々増加傾向にある。</a:t>
          </a:r>
        </a:p>
        <a:p>
          <a:r>
            <a:rPr kumimoji="1" lang="ja-JP" altLang="en-US" sz="1300">
              <a:latin typeface="ＭＳ Ｐゴシック" panose="020B0600070205080204" pitchFamily="50" charset="-128"/>
              <a:ea typeface="ＭＳ Ｐゴシック" panose="020B0600070205080204" pitchFamily="50" charset="-128"/>
            </a:rPr>
            <a:t>扶助費　～　　人口１人当たり</a:t>
          </a:r>
          <a:r>
            <a:rPr kumimoji="1" lang="en-US" altLang="ja-JP" sz="1300">
              <a:latin typeface="ＭＳ Ｐゴシック" panose="020B0600070205080204" pitchFamily="50" charset="-128"/>
              <a:ea typeface="ＭＳ Ｐゴシック" panose="020B0600070205080204" pitchFamily="50" charset="-128"/>
            </a:rPr>
            <a:t>119,557</a:t>
          </a:r>
          <a:r>
            <a:rPr kumimoji="1" lang="ja-JP" altLang="en-US" sz="1300">
              <a:latin typeface="ＭＳ Ｐゴシック" panose="020B0600070205080204" pitchFamily="50" charset="-128"/>
              <a:ea typeface="ＭＳ Ｐゴシック" panose="020B0600070205080204" pitchFamily="50" charset="-128"/>
            </a:rPr>
            <a:t>円となっており、類似団体平均を</a:t>
          </a:r>
          <a:r>
            <a:rPr kumimoji="1" lang="en-US" altLang="ja-JP" sz="1300">
              <a:latin typeface="ＭＳ Ｐゴシック" panose="020B0600070205080204" pitchFamily="50" charset="-128"/>
              <a:ea typeface="ＭＳ Ｐゴシック" panose="020B0600070205080204" pitchFamily="50" charset="-128"/>
            </a:rPr>
            <a:t>22,856</a:t>
          </a:r>
          <a:r>
            <a:rPr kumimoji="1" lang="ja-JP" altLang="en-US" sz="1300">
              <a:latin typeface="ＭＳ Ｐゴシック" panose="020B0600070205080204" pitchFamily="50" charset="-128"/>
              <a:ea typeface="ＭＳ Ｐゴシック" panose="020B0600070205080204" pitchFamily="50" charset="-128"/>
            </a:rPr>
            <a:t>円上回っている。主な要因としては、保育所・幼稚園における第２子無料化等の単独施策があげられる。</a:t>
          </a:r>
        </a:p>
        <a:p>
          <a:r>
            <a:rPr kumimoji="1" lang="ja-JP" altLang="en-US" sz="1300">
              <a:latin typeface="ＭＳ Ｐゴシック" panose="020B0600070205080204" pitchFamily="50" charset="-128"/>
              <a:ea typeface="ＭＳ Ｐゴシック" panose="020B0600070205080204" pitchFamily="50" charset="-128"/>
            </a:rPr>
            <a:t>補助費等　～　人口１人当たり</a:t>
          </a:r>
          <a:r>
            <a:rPr kumimoji="1" lang="en-US" altLang="ja-JP" sz="1300">
              <a:latin typeface="ＭＳ Ｐゴシック" panose="020B0600070205080204" pitchFamily="50" charset="-128"/>
              <a:ea typeface="ＭＳ Ｐゴシック" panose="020B0600070205080204" pitchFamily="50" charset="-128"/>
            </a:rPr>
            <a:t>63,789</a:t>
          </a:r>
          <a:r>
            <a:rPr kumimoji="1" lang="ja-JP" altLang="en-US" sz="1300">
              <a:latin typeface="ＭＳ Ｐゴシック" panose="020B0600070205080204" pitchFamily="50" charset="-128"/>
              <a:ea typeface="ＭＳ Ｐゴシック" panose="020B0600070205080204" pitchFamily="50" charset="-128"/>
            </a:rPr>
            <a:t>円となっており、類似団体平均を</a:t>
          </a:r>
          <a:r>
            <a:rPr kumimoji="1" lang="en-US" altLang="ja-JP" sz="1300">
              <a:latin typeface="ＭＳ Ｐゴシック" panose="020B0600070205080204" pitchFamily="50" charset="-128"/>
              <a:ea typeface="ＭＳ Ｐゴシック" panose="020B0600070205080204" pitchFamily="50" charset="-128"/>
            </a:rPr>
            <a:t>12,989</a:t>
          </a:r>
          <a:r>
            <a:rPr kumimoji="1" lang="ja-JP" altLang="en-US" sz="1300">
              <a:latin typeface="ＭＳ Ｐゴシック" panose="020B0600070205080204" pitchFamily="50" charset="-128"/>
              <a:ea typeface="ＭＳ Ｐゴシック" panose="020B0600070205080204" pitchFamily="50" charset="-128"/>
            </a:rPr>
            <a:t>円上回っている。主な要因は消防業務を一部事務組合で行っていることによる。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また、前年度比では</a:t>
          </a:r>
          <a:r>
            <a:rPr kumimoji="1" lang="en-US" altLang="ja-JP" sz="1300">
              <a:latin typeface="ＭＳ Ｐゴシック" panose="020B0600070205080204" pitchFamily="50" charset="-128"/>
              <a:ea typeface="ＭＳ Ｐゴシック" panose="020B0600070205080204" pitchFamily="50" charset="-128"/>
            </a:rPr>
            <a:t>19,153</a:t>
          </a:r>
          <a:r>
            <a:rPr kumimoji="1" lang="ja-JP" altLang="en-US" sz="1300">
              <a:latin typeface="ＭＳ Ｐゴシック" panose="020B0600070205080204" pitchFamily="50" charset="-128"/>
              <a:ea typeface="ＭＳ Ｐゴシック" panose="020B0600070205080204" pitchFamily="50" charset="-128"/>
            </a:rPr>
            <a:t>円の減となっている。平成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年度は消防庁舎整備に係る負担金が減少したことを要因として減少している。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北海道岩見沢市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81,778
81,608
481.02
48,725,790
48,389,275
273,649
24,360,460
61,399,605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23114</xdr:rowOff>
    </xdr:from>
    <xdr:to>
      <xdr:col>24</xdr:col>
      <xdr:colOff>63500</xdr:colOff>
      <xdr:row>36</xdr:row>
      <xdr:rowOff>24943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9531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64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3912</xdr:rowOff>
    </xdr:from>
    <xdr:to>
      <xdr:col>19</xdr:col>
      <xdr:colOff>177800</xdr:colOff>
      <xdr:row>36</xdr:row>
      <xdr:rowOff>23114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76112"/>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156616</xdr:rowOff>
    </xdr:from>
    <xdr:to>
      <xdr:col>15</xdr:col>
      <xdr:colOff>50800</xdr:colOff>
      <xdr:row>36</xdr:row>
      <xdr:rowOff>3912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85916"/>
          <a:ext cx="889000" cy="19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115925</xdr:rowOff>
    </xdr:from>
    <xdr:to>
      <xdr:col>10</xdr:col>
      <xdr:colOff>114300</xdr:colOff>
      <xdr:row>34</xdr:row>
      <xdr:rowOff>156616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45225"/>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145593</xdr:rowOff>
    </xdr:from>
    <xdr:to>
      <xdr:col>24</xdr:col>
      <xdr:colOff>114300</xdr:colOff>
      <xdr:row>36</xdr:row>
      <xdr:rowOff>75743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124020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2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143764</xdr:rowOff>
    </xdr:from>
    <xdr:to>
      <xdr:col>20</xdr:col>
      <xdr:colOff>38100</xdr:colOff>
      <xdr:row>36</xdr:row>
      <xdr:rowOff>73914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65041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124562</xdr:rowOff>
    </xdr:from>
    <xdr:to>
      <xdr:col>15</xdr:col>
      <xdr:colOff>101600</xdr:colOff>
      <xdr:row>36</xdr:row>
      <xdr:rowOff>54712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2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45839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1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105816</xdr:rowOff>
    </xdr:from>
    <xdr:to>
      <xdr:col>10</xdr:col>
      <xdr:colOff>165100</xdr:colOff>
      <xdr:row>35</xdr:row>
      <xdr:rowOff>35966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27093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2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65125</xdr:rowOff>
    </xdr:from>
    <xdr:to>
      <xdr:col>6</xdr:col>
      <xdr:colOff>38100</xdr:colOff>
      <xdr:row>34</xdr:row>
      <xdr:rowOff>166725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157852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132733</xdr:rowOff>
    </xdr:from>
    <xdr:to>
      <xdr:col>24</xdr:col>
      <xdr:colOff>63500</xdr:colOff>
      <xdr:row>58</xdr:row>
      <xdr:rowOff>4619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05383"/>
          <a:ext cx="838200" cy="4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169952</xdr:rowOff>
    </xdr:from>
    <xdr:to>
      <xdr:col>19</xdr:col>
      <xdr:colOff>177800</xdr:colOff>
      <xdr:row>58</xdr:row>
      <xdr:rowOff>4619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42602"/>
          <a:ext cx="8890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169952</xdr:rowOff>
    </xdr:from>
    <xdr:to>
      <xdr:col>15</xdr:col>
      <xdr:colOff>50800</xdr:colOff>
      <xdr:row>58</xdr:row>
      <xdr:rowOff>55673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42602"/>
          <a:ext cx="889000" cy="5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164291</xdr:rowOff>
    </xdr:from>
    <xdr:to>
      <xdr:col>10</xdr:col>
      <xdr:colOff>114300</xdr:colOff>
      <xdr:row>58</xdr:row>
      <xdr:rowOff>55673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765491"/>
          <a:ext cx="889000" cy="23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81933</xdr:rowOff>
    </xdr:from>
    <xdr:to>
      <xdr:col>24</xdr:col>
      <xdr:colOff>114300</xdr:colOff>
      <xdr:row>58</xdr:row>
      <xdr:rowOff>12083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5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60360</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3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125269</xdr:rowOff>
    </xdr:from>
    <xdr:to>
      <xdr:col>20</xdr:col>
      <xdr:colOff>38100</xdr:colOff>
      <xdr:row>58</xdr:row>
      <xdr:rowOff>55419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9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46546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9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119152</xdr:rowOff>
    </xdr:from>
    <xdr:to>
      <xdr:col>15</xdr:col>
      <xdr:colOff>101600</xdr:colOff>
      <xdr:row>58</xdr:row>
      <xdr:rowOff>49302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9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40429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8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4873</xdr:rowOff>
    </xdr:from>
    <xdr:to>
      <xdr:col>10</xdr:col>
      <xdr:colOff>165100</xdr:colOff>
      <xdr:row>58</xdr:row>
      <xdr:rowOff>106473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97600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113491</xdr:rowOff>
    </xdr:from>
    <xdr:to>
      <xdr:col>6</xdr:col>
      <xdr:colOff>38100</xdr:colOff>
      <xdr:row>57</xdr:row>
      <xdr:rowOff>43641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60168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48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156299</xdr:rowOff>
    </xdr:from>
    <xdr:to>
      <xdr:col>24</xdr:col>
      <xdr:colOff>63500</xdr:colOff>
      <xdr:row>74</xdr:row>
      <xdr:rowOff>171145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843599"/>
          <a:ext cx="838200" cy="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156299</xdr:rowOff>
    </xdr:from>
    <xdr:to>
      <xdr:col>19</xdr:col>
      <xdr:colOff>177800</xdr:colOff>
      <xdr:row>75</xdr:row>
      <xdr:rowOff>8103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43599"/>
          <a:ext cx="889000" cy="2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8103</xdr:rowOff>
    </xdr:from>
    <xdr:to>
      <xdr:col>15</xdr:col>
      <xdr:colOff>50800</xdr:colOff>
      <xdr:row>75</xdr:row>
      <xdr:rowOff>19114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66853"/>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19114</xdr:rowOff>
    </xdr:from>
    <xdr:to>
      <xdr:col>10</xdr:col>
      <xdr:colOff>114300</xdr:colOff>
      <xdr:row>75</xdr:row>
      <xdr:rowOff>139319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77864"/>
          <a:ext cx="889000" cy="1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161929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120345</xdr:rowOff>
    </xdr:from>
    <xdr:to>
      <xdr:col>24</xdr:col>
      <xdr:colOff>114300</xdr:colOff>
      <xdr:row>75</xdr:row>
      <xdr:rowOff>50495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143222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105499</xdr:rowOff>
    </xdr:from>
    <xdr:to>
      <xdr:col>20</xdr:col>
      <xdr:colOff>38100</xdr:colOff>
      <xdr:row>75</xdr:row>
      <xdr:rowOff>35649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9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52176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6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128753</xdr:rowOff>
    </xdr:from>
    <xdr:to>
      <xdr:col>15</xdr:col>
      <xdr:colOff>101600</xdr:colOff>
      <xdr:row>75</xdr:row>
      <xdr:rowOff>58903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1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75430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9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139764</xdr:rowOff>
    </xdr:from>
    <xdr:to>
      <xdr:col>10</xdr:col>
      <xdr:colOff>165100</xdr:colOff>
      <xdr:row>75</xdr:row>
      <xdr:rowOff>69914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86441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0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88519</xdr:rowOff>
    </xdr:from>
    <xdr:to>
      <xdr:col>6</xdr:col>
      <xdr:colOff>38100</xdr:colOff>
      <xdr:row>76</xdr:row>
      <xdr:rowOff>18669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4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35196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2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16942</xdr:rowOff>
    </xdr:from>
    <xdr:to>
      <xdr:col>24</xdr:col>
      <xdr:colOff>63500</xdr:colOff>
      <xdr:row>96</xdr:row>
      <xdr:rowOff>31877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476142"/>
          <a:ext cx="8382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16942</xdr:rowOff>
    </xdr:from>
    <xdr:to>
      <xdr:col>19</xdr:col>
      <xdr:colOff>177800</xdr:colOff>
      <xdr:row>96</xdr:row>
      <xdr:rowOff>52603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76142"/>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52603</xdr:rowOff>
    </xdr:from>
    <xdr:to>
      <xdr:col>15</xdr:col>
      <xdr:colOff>50800</xdr:colOff>
      <xdr:row>96</xdr:row>
      <xdr:rowOff>162522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11803"/>
          <a:ext cx="889000" cy="10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64394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34316</xdr:rowOff>
    </xdr:from>
    <xdr:to>
      <xdr:col>10</xdr:col>
      <xdr:colOff>114300</xdr:colOff>
      <xdr:row>96</xdr:row>
      <xdr:rowOff>162522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5464816"/>
          <a:ext cx="889000" cy="115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152527</xdr:rowOff>
    </xdr:from>
    <xdr:to>
      <xdr:col>24</xdr:col>
      <xdr:colOff>114300</xdr:colOff>
      <xdr:row>96</xdr:row>
      <xdr:rowOff>82677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4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3954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9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137592</xdr:rowOff>
    </xdr:from>
    <xdr:to>
      <xdr:col>20</xdr:col>
      <xdr:colOff>38100</xdr:colOff>
      <xdr:row>96</xdr:row>
      <xdr:rowOff>67742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84269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1803</xdr:rowOff>
    </xdr:from>
    <xdr:to>
      <xdr:col>15</xdr:col>
      <xdr:colOff>101600</xdr:colOff>
      <xdr:row>96</xdr:row>
      <xdr:rowOff>103403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119930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3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111722</xdr:rowOff>
    </xdr:from>
    <xdr:to>
      <xdr:col>10</xdr:col>
      <xdr:colOff>165100</xdr:colOff>
      <xdr:row>97</xdr:row>
      <xdr:rowOff>41872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32999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6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89</xdr:row>
      <xdr:rowOff>154966</xdr:rowOff>
    </xdr:from>
    <xdr:to>
      <xdr:col>6</xdr:col>
      <xdr:colOff>38100</xdr:colOff>
      <xdr:row>90</xdr:row>
      <xdr:rowOff>85116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541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88</xdr:row>
      <xdr:rowOff>101643</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518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75311</xdr:rowOff>
    </xdr:from>
    <xdr:to>
      <xdr:col>55</xdr:col>
      <xdr:colOff>0</xdr:colOff>
      <xdr:row>38</xdr:row>
      <xdr:rowOff>95504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90411"/>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92837</xdr:rowOff>
    </xdr:from>
    <xdr:to>
      <xdr:col>50</xdr:col>
      <xdr:colOff>114300</xdr:colOff>
      <xdr:row>38</xdr:row>
      <xdr:rowOff>95504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0793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81026</xdr:rowOff>
    </xdr:from>
    <xdr:to>
      <xdr:col>45</xdr:col>
      <xdr:colOff>177800</xdr:colOff>
      <xdr:row>38</xdr:row>
      <xdr:rowOff>92837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96126"/>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128651</xdr:rowOff>
    </xdr:from>
    <xdr:to>
      <xdr:col>41</xdr:col>
      <xdr:colOff>50800</xdr:colOff>
      <xdr:row>38</xdr:row>
      <xdr:rowOff>81026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472301"/>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24511</xdr:rowOff>
    </xdr:from>
    <xdr:to>
      <xdr:col>55</xdr:col>
      <xdr:colOff>50800</xdr:colOff>
      <xdr:row>38</xdr:row>
      <xdr:rowOff>126111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3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2938</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8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44704</xdr:rowOff>
    </xdr:from>
    <xdr:to>
      <xdr:col>50</xdr:col>
      <xdr:colOff>165100</xdr:colOff>
      <xdr:row>38</xdr:row>
      <xdr:rowOff>146304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5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137431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5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42037</xdr:rowOff>
    </xdr:from>
    <xdr:to>
      <xdr:col>46</xdr:col>
      <xdr:colOff>38100</xdr:colOff>
      <xdr:row>38</xdr:row>
      <xdr:rowOff>143637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134764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4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30226</xdr:rowOff>
    </xdr:from>
    <xdr:to>
      <xdr:col>41</xdr:col>
      <xdr:colOff>101600</xdr:colOff>
      <xdr:row>38</xdr:row>
      <xdr:rowOff>131826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122953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38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77851</xdr:rowOff>
    </xdr:from>
    <xdr:to>
      <xdr:col>36</xdr:col>
      <xdr:colOff>165100</xdr:colOff>
      <xdr:row>38</xdr:row>
      <xdr:rowOff>8001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170578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51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78035</xdr:rowOff>
    </xdr:from>
    <xdr:to>
      <xdr:col>55</xdr:col>
      <xdr:colOff>0</xdr:colOff>
      <xdr:row>56</xdr:row>
      <xdr:rowOff>114516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679235"/>
          <a:ext cx="838200" cy="3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79826</xdr:rowOff>
    </xdr:from>
    <xdr:to>
      <xdr:col>50</xdr:col>
      <xdr:colOff>114300</xdr:colOff>
      <xdr:row>56</xdr:row>
      <xdr:rowOff>114516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681026"/>
          <a:ext cx="889000" cy="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79826</xdr:rowOff>
    </xdr:from>
    <xdr:to>
      <xdr:col>45</xdr:col>
      <xdr:colOff>177800</xdr:colOff>
      <xdr:row>56</xdr:row>
      <xdr:rowOff>124898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681026"/>
          <a:ext cx="889000" cy="4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168063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124898</xdr:rowOff>
    </xdr:from>
    <xdr:to>
      <xdr:col>41</xdr:col>
      <xdr:colOff>50800</xdr:colOff>
      <xdr:row>57</xdr:row>
      <xdr:rowOff>88246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726098"/>
          <a:ext cx="889000" cy="1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27235</xdr:rowOff>
    </xdr:from>
    <xdr:to>
      <xdr:col>55</xdr:col>
      <xdr:colOff>50800</xdr:colOff>
      <xdr:row>56</xdr:row>
      <xdr:rowOff>128835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50112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63716</xdr:rowOff>
    </xdr:from>
    <xdr:to>
      <xdr:col>50</xdr:col>
      <xdr:colOff>165100</xdr:colOff>
      <xdr:row>56</xdr:row>
      <xdr:rowOff>165316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156443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75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29026</xdr:rowOff>
    </xdr:from>
    <xdr:to>
      <xdr:col>46</xdr:col>
      <xdr:colOff>38100</xdr:colOff>
      <xdr:row>56</xdr:row>
      <xdr:rowOff>130626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3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147153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40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74098</xdr:rowOff>
    </xdr:from>
    <xdr:to>
      <xdr:col>41</xdr:col>
      <xdr:colOff>101600</xdr:colOff>
      <xdr:row>57</xdr:row>
      <xdr:rowOff>4248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166825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76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37446</xdr:rowOff>
    </xdr:from>
    <xdr:to>
      <xdr:col>36</xdr:col>
      <xdr:colOff>165100</xdr:colOff>
      <xdr:row>57</xdr:row>
      <xdr:rowOff>139046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155573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48603</xdr:rowOff>
    </xdr:from>
    <xdr:to>
      <xdr:col>55</xdr:col>
      <xdr:colOff>0</xdr:colOff>
      <xdr:row>76</xdr:row>
      <xdr:rowOff>16694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907353"/>
          <a:ext cx="838200" cy="13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70471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72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48603</xdr:rowOff>
    </xdr:from>
    <xdr:to>
      <xdr:col>50</xdr:col>
      <xdr:colOff>114300</xdr:colOff>
      <xdr:row>76</xdr:row>
      <xdr:rowOff>68529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907353"/>
          <a:ext cx="889000" cy="19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136957</xdr:rowOff>
    </xdr:from>
    <xdr:to>
      <xdr:col>45</xdr:col>
      <xdr:colOff>177800</xdr:colOff>
      <xdr:row>76</xdr:row>
      <xdr:rowOff>68529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2995707"/>
          <a:ext cx="889000" cy="10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16312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136957</xdr:rowOff>
    </xdr:from>
    <xdr:to>
      <xdr:col>41</xdr:col>
      <xdr:colOff>50800</xdr:colOff>
      <xdr:row>76</xdr:row>
      <xdr:rowOff>66624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995707"/>
          <a:ext cx="889000" cy="10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167015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137344</xdr:rowOff>
    </xdr:from>
    <xdr:to>
      <xdr:col>55</xdr:col>
      <xdr:colOff>50800</xdr:colOff>
      <xdr:row>76</xdr:row>
      <xdr:rowOff>67494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160221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4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169253</xdr:rowOff>
    </xdr:from>
    <xdr:to>
      <xdr:col>50</xdr:col>
      <xdr:colOff>165100</xdr:colOff>
      <xdr:row>75</xdr:row>
      <xdr:rowOff>99403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8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115930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63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17729</xdr:rowOff>
    </xdr:from>
    <xdr:to>
      <xdr:col>46</xdr:col>
      <xdr:colOff>38100</xdr:colOff>
      <xdr:row>76</xdr:row>
      <xdr:rowOff>119329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4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135856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2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86157</xdr:rowOff>
    </xdr:from>
    <xdr:to>
      <xdr:col>41</xdr:col>
      <xdr:colOff>101600</xdr:colOff>
      <xdr:row>76</xdr:row>
      <xdr:rowOff>16306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9449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32834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72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15824</xdr:rowOff>
    </xdr:from>
    <xdr:to>
      <xdr:col>36</xdr:col>
      <xdr:colOff>165100</xdr:colOff>
      <xdr:row>76</xdr:row>
      <xdr:rowOff>117424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04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133951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8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75718</xdr:rowOff>
    </xdr:from>
    <xdr:to>
      <xdr:col>55</xdr:col>
      <xdr:colOff>0</xdr:colOff>
      <xdr:row>91</xdr:row>
      <xdr:rowOff>140919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5677668"/>
          <a:ext cx="838200" cy="6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39640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2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75718</xdr:rowOff>
    </xdr:from>
    <xdr:to>
      <xdr:col>50</xdr:col>
      <xdr:colOff>114300</xdr:colOff>
      <xdr:row>91</xdr:row>
      <xdr:rowOff>117170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5677668"/>
          <a:ext cx="889000" cy="4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136428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69062</xdr:rowOff>
    </xdr:from>
    <xdr:to>
      <xdr:col>45</xdr:col>
      <xdr:colOff>177800</xdr:colOff>
      <xdr:row>91</xdr:row>
      <xdr:rowOff>117170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5671012"/>
          <a:ext cx="889000" cy="4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155160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69062</xdr:rowOff>
    </xdr:from>
    <xdr:to>
      <xdr:col>41</xdr:col>
      <xdr:colOff>50800</xdr:colOff>
      <xdr:row>91</xdr:row>
      <xdr:rowOff>119114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5671012"/>
          <a:ext cx="889000" cy="5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159897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90119</xdr:rowOff>
    </xdr:from>
    <xdr:to>
      <xdr:col>55</xdr:col>
      <xdr:colOff>50800</xdr:colOff>
      <xdr:row>92</xdr:row>
      <xdr:rowOff>20269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569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112996</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54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24918</xdr:rowOff>
    </xdr:from>
    <xdr:to>
      <xdr:col>50</xdr:col>
      <xdr:colOff>165100</xdr:colOff>
      <xdr:row>91</xdr:row>
      <xdr:rowOff>126518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562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143045</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540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66370</xdr:rowOff>
    </xdr:from>
    <xdr:to>
      <xdr:col>46</xdr:col>
      <xdr:colOff>38100</xdr:colOff>
      <xdr:row>91</xdr:row>
      <xdr:rowOff>167970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566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13047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544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18262</xdr:rowOff>
    </xdr:from>
    <xdr:to>
      <xdr:col>41</xdr:col>
      <xdr:colOff>101600</xdr:colOff>
      <xdr:row>91</xdr:row>
      <xdr:rowOff>119862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56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136389</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539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68314</xdr:rowOff>
    </xdr:from>
    <xdr:to>
      <xdr:col>36</xdr:col>
      <xdr:colOff>165100</xdr:colOff>
      <xdr:row>91</xdr:row>
      <xdr:rowOff>169914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567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14991</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544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165989</xdr:rowOff>
    </xdr:from>
    <xdr:to>
      <xdr:col>85</xdr:col>
      <xdr:colOff>127000</xdr:colOff>
      <xdr:row>37</xdr:row>
      <xdr:rowOff>22245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5480939"/>
          <a:ext cx="838200" cy="88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165989</xdr:rowOff>
    </xdr:from>
    <xdr:to>
      <xdr:col>81</xdr:col>
      <xdr:colOff>50800</xdr:colOff>
      <xdr:row>35</xdr:row>
      <xdr:rowOff>31618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5480939"/>
          <a:ext cx="889000" cy="55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124157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31618</xdr:rowOff>
    </xdr:from>
    <xdr:to>
      <xdr:col>76</xdr:col>
      <xdr:colOff>114300</xdr:colOff>
      <xdr:row>37</xdr:row>
      <xdr:rowOff>45105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032368"/>
          <a:ext cx="889000" cy="3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140433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45105</xdr:rowOff>
    </xdr:from>
    <xdr:to>
      <xdr:col>71</xdr:col>
      <xdr:colOff>177800</xdr:colOff>
      <xdr:row>37</xdr:row>
      <xdr:rowOff>156799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88755"/>
          <a:ext cx="889000" cy="1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142895</xdr:rowOff>
    </xdr:from>
    <xdr:to>
      <xdr:col>85</xdr:col>
      <xdr:colOff>177800</xdr:colOff>
      <xdr:row>37</xdr:row>
      <xdr:rowOff>73045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1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121322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9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115189</xdr:rowOff>
    </xdr:from>
    <xdr:to>
      <xdr:col>81</xdr:col>
      <xdr:colOff>101600</xdr:colOff>
      <xdr:row>32</xdr:row>
      <xdr:rowOff>45339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43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61866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20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152268</xdr:rowOff>
    </xdr:from>
    <xdr:to>
      <xdr:col>76</xdr:col>
      <xdr:colOff>165100</xdr:colOff>
      <xdr:row>35</xdr:row>
      <xdr:rowOff>82418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98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98945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75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165755</xdr:rowOff>
    </xdr:from>
    <xdr:to>
      <xdr:col>72</xdr:col>
      <xdr:colOff>38100</xdr:colOff>
      <xdr:row>37</xdr:row>
      <xdr:rowOff>95905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3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87032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3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105999</xdr:rowOff>
    </xdr:from>
    <xdr:to>
      <xdr:col>67</xdr:col>
      <xdr:colOff>101600</xdr:colOff>
      <xdr:row>38</xdr:row>
      <xdr:rowOff>36150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496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27276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4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146615</xdr:rowOff>
    </xdr:from>
    <xdr:to>
      <xdr:col>85</xdr:col>
      <xdr:colOff>127000</xdr:colOff>
      <xdr:row>53</xdr:row>
      <xdr:rowOff>122021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8890565"/>
          <a:ext cx="838200" cy="31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146615</xdr:rowOff>
    </xdr:from>
    <xdr:to>
      <xdr:col>81</xdr:col>
      <xdr:colOff>50800</xdr:colOff>
      <xdr:row>54</xdr:row>
      <xdr:rowOff>78931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8890565"/>
          <a:ext cx="889000" cy="44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78931</xdr:rowOff>
    </xdr:from>
    <xdr:to>
      <xdr:col>76</xdr:col>
      <xdr:colOff>114300</xdr:colOff>
      <xdr:row>55</xdr:row>
      <xdr:rowOff>141319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337231"/>
          <a:ext cx="889000" cy="23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72987</xdr:rowOff>
    </xdr:from>
    <xdr:to>
      <xdr:col>71</xdr:col>
      <xdr:colOff>177800</xdr:colOff>
      <xdr:row>55</xdr:row>
      <xdr:rowOff>141319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502737"/>
          <a:ext cx="889000" cy="6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71221</xdr:rowOff>
    </xdr:from>
    <xdr:to>
      <xdr:col>85</xdr:col>
      <xdr:colOff>177800</xdr:colOff>
      <xdr:row>54</xdr:row>
      <xdr:rowOff>1371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15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94098</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00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95815</xdr:rowOff>
    </xdr:from>
    <xdr:to>
      <xdr:col>81</xdr:col>
      <xdr:colOff>101600</xdr:colOff>
      <xdr:row>52</xdr:row>
      <xdr:rowOff>25965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88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42492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861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28131</xdr:rowOff>
    </xdr:from>
    <xdr:to>
      <xdr:col>76</xdr:col>
      <xdr:colOff>165100</xdr:colOff>
      <xdr:row>54</xdr:row>
      <xdr:rowOff>129731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2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146258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06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90519</xdr:rowOff>
    </xdr:from>
    <xdr:to>
      <xdr:col>72</xdr:col>
      <xdr:colOff>38100</xdr:colOff>
      <xdr:row>56</xdr:row>
      <xdr:rowOff>20669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2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11796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6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22187</xdr:rowOff>
    </xdr:from>
    <xdr:to>
      <xdr:col>67</xdr:col>
      <xdr:colOff>101600</xdr:colOff>
      <xdr:row>55</xdr:row>
      <xdr:rowOff>123787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4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140314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22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120041</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493141"/>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69241</xdr:rowOff>
    </xdr:from>
    <xdr:to>
      <xdr:col>85</xdr:col>
      <xdr:colOff>177800</xdr:colOff>
      <xdr:row>78</xdr:row>
      <xdr:rowOff>170841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4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13488</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8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117615</xdr:rowOff>
    </xdr:from>
    <xdr:to>
      <xdr:col>85</xdr:col>
      <xdr:colOff>127000</xdr:colOff>
      <xdr:row>94</xdr:row>
      <xdr:rowOff>117766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233915"/>
          <a:ext cx="8382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117766</xdr:rowOff>
    </xdr:from>
    <xdr:to>
      <xdr:col>81</xdr:col>
      <xdr:colOff>50800</xdr:colOff>
      <xdr:row>95</xdr:row>
      <xdr:rowOff>6845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234066"/>
          <a:ext cx="889000" cy="6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6845</xdr:rowOff>
    </xdr:from>
    <xdr:to>
      <xdr:col>76</xdr:col>
      <xdr:colOff>114300</xdr:colOff>
      <xdr:row>95</xdr:row>
      <xdr:rowOff>45935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294595"/>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2299</xdr:rowOff>
    </xdr:from>
    <xdr:to>
      <xdr:col>71</xdr:col>
      <xdr:colOff>177800</xdr:colOff>
      <xdr:row>95</xdr:row>
      <xdr:rowOff>45935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290049"/>
          <a:ext cx="889000" cy="4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66815</xdr:rowOff>
    </xdr:from>
    <xdr:to>
      <xdr:col>85</xdr:col>
      <xdr:colOff>177800</xdr:colOff>
      <xdr:row>94</xdr:row>
      <xdr:rowOff>168415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1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89692</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03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66966</xdr:rowOff>
    </xdr:from>
    <xdr:to>
      <xdr:col>81</xdr:col>
      <xdr:colOff>101600</xdr:colOff>
      <xdr:row>94</xdr:row>
      <xdr:rowOff>168566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18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13643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95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127495</xdr:rowOff>
    </xdr:from>
    <xdr:to>
      <xdr:col>76</xdr:col>
      <xdr:colOff>165100</xdr:colOff>
      <xdr:row>95</xdr:row>
      <xdr:rowOff>57645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2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74172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166585</xdr:rowOff>
    </xdr:from>
    <xdr:to>
      <xdr:col>72</xdr:col>
      <xdr:colOff>38100</xdr:colOff>
      <xdr:row>95</xdr:row>
      <xdr:rowOff>96735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2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113262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05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122949</xdr:rowOff>
    </xdr:from>
    <xdr:to>
      <xdr:col>67</xdr:col>
      <xdr:colOff>101600</xdr:colOff>
      <xdr:row>95</xdr:row>
      <xdr:rowOff>53099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2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69626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01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17170</xdr:rowOff>
    </xdr:from>
    <xdr:to>
      <xdr:col>116</xdr:col>
      <xdr:colOff>63500</xdr:colOff>
      <xdr:row>38</xdr:row>
      <xdr:rowOff>31115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1323300" y="6532270"/>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44696</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5979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31115</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0434300" y="654621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135679</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650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91465</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263665"/>
          <a:ext cx="889000" cy="39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91465</xdr:rowOff>
    </xdr:from>
    <xdr:to>
      <xdr:col>102</xdr:col>
      <xdr:colOff>114300</xdr:colOff>
      <xdr:row>37</xdr:row>
      <xdr:rowOff>162103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18656300" y="6263665"/>
          <a:ext cx="889000" cy="24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157395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672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148709</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663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137820</xdr:rowOff>
    </xdr:from>
    <xdr:to>
      <xdr:col>116</xdr:col>
      <xdr:colOff>114300</xdr:colOff>
      <xdr:row>38</xdr:row>
      <xdr:rowOff>67970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97197</xdr:rowOff>
    </xdr:from>
    <xdr:ext cx="378565"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269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151765</xdr:rowOff>
    </xdr:from>
    <xdr:to>
      <xdr:col>112</xdr:col>
      <xdr:colOff>38100</xdr:colOff>
      <xdr:row>38</xdr:row>
      <xdr:rowOff>81915</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98442</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4017"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40665</xdr:rowOff>
    </xdr:from>
    <xdr:to>
      <xdr:col>102</xdr:col>
      <xdr:colOff>165100</xdr:colOff>
      <xdr:row>36</xdr:row>
      <xdr:rowOff>142265</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2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158792</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10428" y="598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　～　人口１人当たり</a:t>
          </a:r>
          <a:r>
            <a:rPr kumimoji="1" lang="en-US" altLang="ja-JP" sz="1300">
              <a:latin typeface="ＭＳ Ｐゴシック" panose="020B0600070205080204" pitchFamily="50" charset="-128"/>
              <a:ea typeface="ＭＳ Ｐゴシック" panose="020B0600070205080204" pitchFamily="50" charset="-128"/>
            </a:rPr>
            <a:t>100,404</a:t>
          </a:r>
          <a:r>
            <a:rPr kumimoji="1" lang="ja-JP" altLang="en-US" sz="1300">
              <a:latin typeface="ＭＳ Ｐゴシック" panose="020B0600070205080204" pitchFamily="50" charset="-128"/>
              <a:ea typeface="ＭＳ Ｐゴシック" panose="020B0600070205080204" pitchFamily="50" charset="-128"/>
            </a:rPr>
            <a:t>円となっており、類似団体平均を</a:t>
          </a:r>
          <a:r>
            <a:rPr kumimoji="1" lang="en-US" altLang="ja-JP" sz="1300">
              <a:latin typeface="ＭＳ Ｐゴシック" panose="020B0600070205080204" pitchFamily="50" charset="-128"/>
              <a:ea typeface="ＭＳ Ｐゴシック" panose="020B0600070205080204" pitchFamily="50" charset="-128"/>
            </a:rPr>
            <a:t>51,724</a:t>
          </a:r>
          <a:r>
            <a:rPr kumimoji="1" lang="ja-JP" altLang="en-US" sz="1300">
              <a:latin typeface="ＭＳ Ｐゴシック" panose="020B0600070205080204" pitchFamily="50" charset="-128"/>
              <a:ea typeface="ＭＳ Ｐゴシック" panose="020B0600070205080204" pitchFamily="50" charset="-128"/>
            </a:rPr>
            <a:t>円上回っている。これは、豪雪地帯であることから必要となる除排雪経費に起因する。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　～　人口１人当たり</a:t>
          </a:r>
          <a:r>
            <a:rPr kumimoji="1" lang="en-US" altLang="ja-JP" sz="1300">
              <a:latin typeface="ＭＳ Ｐゴシック" panose="020B0600070205080204" pitchFamily="50" charset="-128"/>
              <a:ea typeface="ＭＳ Ｐゴシック" panose="020B0600070205080204" pitchFamily="50" charset="-128"/>
            </a:rPr>
            <a:t>16,319</a:t>
          </a:r>
          <a:r>
            <a:rPr kumimoji="1" lang="ja-JP" altLang="en-US" sz="1300">
              <a:latin typeface="ＭＳ Ｐゴシック" panose="020B0600070205080204" pitchFamily="50" charset="-128"/>
              <a:ea typeface="ＭＳ Ｐゴシック" panose="020B0600070205080204" pitchFamily="50" charset="-128"/>
            </a:rPr>
            <a:t>円となっており、類似団体平均を</a:t>
          </a:r>
          <a:r>
            <a:rPr kumimoji="1" lang="en-US" altLang="ja-JP" sz="1300">
              <a:latin typeface="ＭＳ Ｐゴシック" panose="020B0600070205080204" pitchFamily="50" charset="-128"/>
              <a:ea typeface="ＭＳ Ｐゴシック" panose="020B0600070205080204" pitchFamily="50" charset="-128"/>
            </a:rPr>
            <a:t>2,693</a:t>
          </a:r>
          <a:r>
            <a:rPr kumimoji="1" lang="ja-JP" altLang="en-US" sz="1300">
              <a:latin typeface="ＭＳ Ｐゴシック" panose="020B0600070205080204" pitchFamily="50" charset="-128"/>
              <a:ea typeface="ＭＳ Ｐゴシック" panose="020B0600070205080204" pitchFamily="50" charset="-128"/>
            </a:rPr>
            <a:t>円下回っている。対前年度比では</a:t>
          </a:r>
          <a:r>
            <a:rPr kumimoji="1" lang="en-US" altLang="ja-JP" sz="1300">
              <a:latin typeface="ＭＳ Ｐゴシック" panose="020B0600070205080204" pitchFamily="50" charset="-128"/>
              <a:ea typeface="ＭＳ Ｐゴシック" panose="020B0600070205080204" pitchFamily="50" charset="-128"/>
            </a:rPr>
            <a:t>19,356</a:t>
          </a:r>
          <a:r>
            <a:rPr kumimoji="1" lang="ja-JP" altLang="en-US" sz="1300">
              <a:latin typeface="ＭＳ Ｐゴシック" panose="020B0600070205080204" pitchFamily="50" charset="-128"/>
              <a:ea typeface="ＭＳ Ｐゴシック" panose="020B0600070205080204" pitchFamily="50" charset="-128"/>
            </a:rPr>
            <a:t>円減少しており、これは消防庁舎の建設事業に起因する。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　～　人口１人当たり</a:t>
          </a:r>
          <a:r>
            <a:rPr kumimoji="1" lang="en-US" altLang="ja-JP" sz="1300">
              <a:latin typeface="ＭＳ Ｐゴシック" panose="020B0600070205080204" pitchFamily="50" charset="-128"/>
              <a:ea typeface="ＭＳ Ｐゴシック" panose="020B0600070205080204" pitchFamily="50" charset="-128"/>
            </a:rPr>
            <a:t>69,928</a:t>
          </a:r>
          <a:r>
            <a:rPr kumimoji="1" lang="ja-JP" altLang="en-US" sz="1300">
              <a:latin typeface="ＭＳ Ｐゴシック" panose="020B0600070205080204" pitchFamily="50" charset="-128"/>
              <a:ea typeface="ＭＳ Ｐゴシック" panose="020B0600070205080204" pitchFamily="50" charset="-128"/>
            </a:rPr>
            <a:t>円となっており、類似団体平均を</a:t>
          </a:r>
          <a:r>
            <a:rPr kumimoji="1" lang="en-US" altLang="ja-JP" sz="1300">
              <a:latin typeface="ＭＳ Ｐゴシック" panose="020B0600070205080204" pitchFamily="50" charset="-128"/>
              <a:ea typeface="ＭＳ Ｐゴシック" panose="020B0600070205080204" pitchFamily="50" charset="-128"/>
            </a:rPr>
            <a:t>18,356</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　　　　　　　　また、対前年度比では</a:t>
          </a:r>
          <a:r>
            <a:rPr kumimoji="1" lang="en-US" altLang="ja-JP" sz="1300">
              <a:latin typeface="ＭＳ Ｐゴシック" panose="020B0600070205080204" pitchFamily="50" charset="-128"/>
              <a:ea typeface="ＭＳ Ｐゴシック" panose="020B0600070205080204" pitchFamily="50" charset="-128"/>
            </a:rPr>
            <a:t>16,709</a:t>
          </a:r>
          <a:r>
            <a:rPr kumimoji="1" lang="ja-JP" altLang="en-US" sz="1300">
              <a:latin typeface="ＭＳ Ｐゴシック" panose="020B0600070205080204" pitchFamily="50" charset="-128"/>
              <a:ea typeface="ＭＳ Ｐゴシック" panose="020B0600070205080204" pitchFamily="50" charset="-128"/>
            </a:rPr>
            <a:t>円減少している。これは、学校給食共同調理所建設事業といった大型の建設改良事業が終了したことに起因する。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年度について、実質収支額が対前年比で増加している。これは、市税や地方交付税等の歳入が増加したことに加え、普通建設事業費等、歳出が減少したことに起因する。</a:t>
          </a:r>
        </a:p>
        <a:p>
          <a:r>
            <a:rPr kumimoji="1" lang="ja-JP" altLang="en-US" sz="1400">
              <a:latin typeface="ＭＳ ゴシック" pitchFamily="49" charset="-128"/>
              <a:ea typeface="ＭＳ ゴシック" pitchFamily="49" charset="-128"/>
            </a:rPr>
            <a:t>　財政調整基金残高については、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億円を取り崩したため減少している。不測の歳出増も想定し、基金の残高についても注視し、経常経費の削減に努める。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連結実質赤字比率は発生していない。</a:t>
          </a:r>
        </a:p>
        <a:p>
          <a:r>
            <a:rPr kumimoji="1" lang="ja-JP" altLang="en-US" sz="1400">
              <a:latin typeface="ＭＳ ゴシック" pitchFamily="49" charset="-128"/>
              <a:ea typeface="ＭＳ ゴシック" pitchFamily="49" charset="-128"/>
            </a:rPr>
            <a:t>　赤字・黒字の比率についても、平成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年度まで赤字であった国保会計も平成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年度に黒字会計となり、全会計が黒字会計となった。今後も引き続きこの状況を維持していくことが出来るよう、一般会計だけではなく特別会計・企業会計の経営状況にも注視しながら財政運営を行う。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48725790</v>
      </c>
      <c r="BO4" s="430"/>
      <c r="BP4" s="430"/>
      <c r="BQ4" s="430"/>
      <c r="BR4" s="430"/>
      <c r="BS4" s="430"/>
      <c r="BT4" s="430"/>
      <c r="BU4" s="431"/>
      <c r="BV4" s="429">
        <v>52615961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1.1000000000000001</v>
      </c>
      <c r="CU4" s="436"/>
      <c r="CV4" s="436"/>
      <c r="CW4" s="436"/>
      <c r="CX4" s="436"/>
      <c r="CY4" s="436"/>
      <c r="CZ4" s="436"/>
      <c r="DA4" s="437"/>
      <c r="DB4" s="435">
        <v>0.4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48389275</v>
      </c>
      <c r="BO5" s="467"/>
      <c r="BP5" s="467"/>
      <c r="BQ5" s="467"/>
      <c r="BR5" s="467"/>
      <c r="BS5" s="467"/>
      <c r="BT5" s="467"/>
      <c r="BU5" s="468"/>
      <c r="BV5" s="466">
        <v>52511632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97.8</v>
      </c>
      <c r="CU5" s="464"/>
      <c r="CV5" s="464"/>
      <c r="CW5" s="464"/>
      <c r="CX5" s="464"/>
      <c r="CY5" s="464"/>
      <c r="CZ5" s="464"/>
      <c r="DA5" s="465"/>
      <c r="DB5" s="463">
        <v>96.8</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336515</v>
      </c>
      <c r="BO6" s="467"/>
      <c r="BP6" s="467"/>
      <c r="BQ6" s="467"/>
      <c r="BR6" s="467"/>
      <c r="BS6" s="467"/>
      <c r="BT6" s="467"/>
      <c r="BU6" s="468"/>
      <c r="BV6" s="466">
        <v>104329</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102.8</v>
      </c>
      <c r="CU6" s="504"/>
      <c r="CV6" s="504"/>
      <c r="CW6" s="504"/>
      <c r="CX6" s="504"/>
      <c r="CY6" s="504"/>
      <c r="CZ6" s="504"/>
      <c r="DA6" s="505"/>
      <c r="DB6" s="503">
        <v>101.8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62866</v>
      </c>
      <c r="BO7" s="467"/>
      <c r="BP7" s="467"/>
      <c r="BQ7" s="467"/>
      <c r="BR7" s="467"/>
      <c r="BS7" s="467"/>
      <c r="BT7" s="467"/>
      <c r="BU7" s="468"/>
      <c r="BV7" s="466">
        <v>280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24360460</v>
      </c>
      <c r="CU7" s="467"/>
      <c r="CV7" s="467"/>
      <c r="CW7" s="467"/>
      <c r="CX7" s="467"/>
      <c r="CY7" s="467"/>
      <c r="CZ7" s="467"/>
      <c r="DA7" s="468"/>
      <c r="DB7" s="466">
        <v>24301787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273649</v>
      </c>
      <c r="BO8" s="467"/>
      <c r="BP8" s="467"/>
      <c r="BQ8" s="467"/>
      <c r="BR8" s="467"/>
      <c r="BS8" s="467"/>
      <c r="BT8" s="467"/>
      <c r="BU8" s="468"/>
      <c r="BV8" s="466">
        <v>104049</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0.38</v>
      </c>
      <c r="CU8" s="507"/>
      <c r="CV8" s="507"/>
      <c r="CW8" s="507"/>
      <c r="CX8" s="507"/>
      <c r="CY8" s="507"/>
      <c r="CZ8" s="507"/>
      <c r="DA8" s="508"/>
      <c r="DB8" s="506">
        <v>0.39</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84499</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169600</v>
      </c>
      <c r="BO9" s="467"/>
      <c r="BP9" s="467"/>
      <c r="BQ9" s="467"/>
      <c r="BR9" s="467"/>
      <c r="BS9" s="467"/>
      <c r="BT9" s="467"/>
      <c r="BU9" s="468"/>
      <c r="BV9" s="466">
        <v>-11008</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17.399999999999999</v>
      </c>
      <c r="CU9" s="464"/>
      <c r="CV9" s="464"/>
      <c r="CW9" s="464"/>
      <c r="CX9" s="464"/>
      <c r="CY9" s="464"/>
      <c r="CZ9" s="464"/>
      <c r="DA9" s="465"/>
      <c r="DB9" s="463">
        <v>17.5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90145</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52076</v>
      </c>
      <c r="BO10" s="467"/>
      <c r="BP10" s="467"/>
      <c r="BQ10" s="467"/>
      <c r="BR10" s="467"/>
      <c r="BS10" s="467"/>
      <c r="BT10" s="467"/>
      <c r="BU10" s="468"/>
      <c r="BV10" s="466">
        <v>58102</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350300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81778</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300000</v>
      </c>
      <c r="BO12" s="467"/>
      <c r="BP12" s="467"/>
      <c r="BQ12" s="467"/>
      <c r="BR12" s="467"/>
      <c r="BS12" s="467"/>
      <c r="BT12" s="467"/>
      <c r="BU12" s="468"/>
      <c r="BV12" s="466">
        <v>600000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81608</v>
      </c>
      <c r="S13" s="548"/>
      <c r="T13" s="548"/>
      <c r="U13" s="548"/>
      <c r="V13" s="549"/>
      <c r="W13" s="482" t="s">
        <v>139</v>
      </c>
      <c r="X13" s="483"/>
      <c r="Y13" s="483"/>
      <c r="Z13" s="483"/>
      <c r="AA13" s="483"/>
      <c r="AB13" s="473"/>
      <c r="AC13" s="517">
        <v>3308</v>
      </c>
      <c r="AD13" s="518"/>
      <c r="AE13" s="518"/>
      <c r="AF13" s="518"/>
      <c r="AG13" s="557"/>
      <c r="AH13" s="517">
        <v>3636</v>
      </c>
      <c r="AI13" s="518"/>
      <c r="AJ13" s="518"/>
      <c r="AK13" s="518"/>
      <c r="AL13" s="519"/>
      <c r="AM13" s="495" t="s">
        <v>140</v>
      </c>
      <c r="AN13" s="496"/>
      <c r="AO13" s="496"/>
      <c r="AP13" s="496"/>
      <c r="AQ13" s="496"/>
      <c r="AR13" s="496"/>
      <c r="AS13" s="496"/>
      <c r="AT13" s="497"/>
      <c r="AU13" s="498" t="s">
        <v>120</v>
      </c>
      <c r="AV13" s="499"/>
      <c r="AW13" s="499"/>
      <c r="AX13" s="499"/>
      <c r="AY13" s="500" t="s">
        <v>141</v>
      </c>
      <c r="AZ13" s="501"/>
      <c r="BA13" s="501"/>
      <c r="BB13" s="501"/>
      <c r="BC13" s="501"/>
      <c r="BD13" s="501"/>
      <c r="BE13" s="501"/>
      <c r="BF13" s="501"/>
      <c r="BG13" s="501"/>
      <c r="BH13" s="501"/>
      <c r="BI13" s="501"/>
      <c r="BJ13" s="501"/>
      <c r="BK13" s="501"/>
      <c r="BL13" s="501"/>
      <c r="BM13" s="502"/>
      <c r="BN13" s="466">
        <v>-78324</v>
      </c>
      <c r="BO13" s="467"/>
      <c r="BP13" s="467"/>
      <c r="BQ13" s="467"/>
      <c r="BR13" s="467"/>
      <c r="BS13" s="467"/>
      <c r="BT13" s="467"/>
      <c r="BU13" s="468"/>
      <c r="BV13" s="466">
        <v>-202606</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6.5</v>
      </c>
      <c r="CU13" s="464"/>
      <c r="CV13" s="464"/>
      <c r="CW13" s="464"/>
      <c r="CX13" s="464"/>
      <c r="CY13" s="464"/>
      <c r="CZ13" s="464"/>
      <c r="DA13" s="465"/>
      <c r="DB13" s="463">
        <v>5.9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82823</v>
      </c>
      <c r="S14" s="548"/>
      <c r="T14" s="548"/>
      <c r="U14" s="548"/>
      <c r="V14" s="549"/>
      <c r="W14" s="456"/>
      <c r="X14" s="457"/>
      <c r="Y14" s="457"/>
      <c r="Z14" s="457"/>
      <c r="AA14" s="457"/>
      <c r="AB14" s="446"/>
      <c r="AC14" s="550">
        <v>9.1</v>
      </c>
      <c r="AD14" s="551"/>
      <c r="AE14" s="551"/>
      <c r="AF14" s="551"/>
      <c r="AG14" s="552"/>
      <c r="AH14" s="550">
        <v>9.4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61.4</v>
      </c>
      <c r="CU14" s="562"/>
      <c r="CV14" s="562"/>
      <c r="CW14" s="562"/>
      <c r="CX14" s="562"/>
      <c r="CY14" s="562"/>
      <c r="CZ14" s="562"/>
      <c r="DA14" s="563"/>
      <c r="DB14" s="561">
        <v>54.6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82681</v>
      </c>
      <c r="S15" s="548"/>
      <c r="T15" s="548"/>
      <c r="U15" s="548"/>
      <c r="V15" s="549"/>
      <c r="W15" s="482" t="s">
        <v>146</v>
      </c>
      <c r="X15" s="483"/>
      <c r="Y15" s="483"/>
      <c r="Z15" s="483"/>
      <c r="AA15" s="483"/>
      <c r="AB15" s="473"/>
      <c r="AC15" s="517">
        <v>6710</v>
      </c>
      <c r="AD15" s="518"/>
      <c r="AE15" s="518"/>
      <c r="AF15" s="518"/>
      <c r="AG15" s="557"/>
      <c r="AH15" s="517">
        <v>6894</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7986345</v>
      </c>
      <c r="BO15" s="430"/>
      <c r="BP15" s="430"/>
      <c r="BQ15" s="430"/>
      <c r="BR15" s="430"/>
      <c r="BS15" s="430"/>
      <c r="BT15" s="430"/>
      <c r="BU15" s="431"/>
      <c r="BV15" s="429">
        <v>7959294</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18.399999999999999</v>
      </c>
      <c r="AD16" s="551"/>
      <c r="AE16" s="551"/>
      <c r="AF16" s="551"/>
      <c r="AG16" s="552"/>
      <c r="AH16" s="550">
        <v>17.899999999999999</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20781280</v>
      </c>
      <c r="BO16" s="467"/>
      <c r="BP16" s="467"/>
      <c r="BQ16" s="467"/>
      <c r="BR16" s="467"/>
      <c r="BS16" s="467"/>
      <c r="BT16" s="467"/>
      <c r="BU16" s="468"/>
      <c r="BV16" s="466">
        <v>20574013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26484</v>
      </c>
      <c r="AD17" s="518"/>
      <c r="AE17" s="518"/>
      <c r="AF17" s="518"/>
      <c r="AG17" s="557"/>
      <c r="AH17" s="517">
        <v>28001</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10027048</v>
      </c>
      <c r="BO17" s="467"/>
      <c r="BP17" s="467"/>
      <c r="BQ17" s="467"/>
      <c r="BR17" s="467"/>
      <c r="BS17" s="467"/>
      <c r="BT17" s="467"/>
      <c r="BU17" s="468"/>
      <c r="BV17" s="466">
        <v>9994906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481.02</v>
      </c>
      <c r="M18" s="579"/>
      <c r="N18" s="579"/>
      <c r="O18" s="579"/>
      <c r="P18" s="579"/>
      <c r="Q18" s="579"/>
      <c r="R18" s="580"/>
      <c r="S18" s="580"/>
      <c r="T18" s="580"/>
      <c r="U18" s="580"/>
      <c r="V18" s="581"/>
      <c r="W18" s="484"/>
      <c r="X18" s="485"/>
      <c r="Y18" s="485"/>
      <c r="Z18" s="485"/>
      <c r="AA18" s="485"/>
      <c r="AB18" s="476"/>
      <c r="AC18" s="582">
        <v>72.599999999999994</v>
      </c>
      <c r="AD18" s="583"/>
      <c r="AE18" s="583"/>
      <c r="AF18" s="583"/>
      <c r="AG18" s="584"/>
      <c r="AH18" s="582">
        <v>72.7</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24237103</v>
      </c>
      <c r="BO18" s="467"/>
      <c r="BP18" s="467"/>
      <c r="BQ18" s="467"/>
      <c r="BR18" s="467"/>
      <c r="BS18" s="467"/>
      <c r="BT18" s="467"/>
      <c r="BU18" s="468"/>
      <c r="BV18" s="466">
        <v>23911773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176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28132467</v>
      </c>
      <c r="BO19" s="467"/>
      <c r="BP19" s="467"/>
      <c r="BQ19" s="467"/>
      <c r="BR19" s="467"/>
      <c r="BS19" s="467"/>
      <c r="BT19" s="467"/>
      <c r="BU19" s="468"/>
      <c r="BV19" s="466">
        <v>28344575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36155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61399605</v>
      </c>
      <c r="BO23" s="467"/>
      <c r="BP23" s="467"/>
      <c r="BQ23" s="467"/>
      <c r="BR23" s="467"/>
      <c r="BS23" s="467"/>
      <c r="BT23" s="467"/>
      <c r="BU23" s="468"/>
      <c r="BV23" s="466">
        <v>60731096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9640</v>
      </c>
      <c r="R24" s="518"/>
      <c r="S24" s="518"/>
      <c r="T24" s="518"/>
      <c r="U24" s="518"/>
      <c r="V24" s="557"/>
      <c r="W24" s="616"/>
      <c r="X24" s="604"/>
      <c r="Y24" s="605"/>
      <c r="Z24" s="516" t="s">
        <v>170</v>
      </c>
      <c r="AA24" s="496"/>
      <c r="AB24" s="496"/>
      <c r="AC24" s="496"/>
      <c r="AD24" s="496"/>
      <c r="AE24" s="496"/>
      <c r="AF24" s="496"/>
      <c r="AG24" s="497"/>
      <c r="AH24" s="517">
        <v>482</v>
      </c>
      <c r="AI24" s="518"/>
      <c r="AJ24" s="518"/>
      <c r="AK24" s="518"/>
      <c r="AL24" s="557"/>
      <c r="AM24" s="517">
        <v>1466726</v>
      </c>
      <c r="AN24" s="518"/>
      <c r="AO24" s="518"/>
      <c r="AP24" s="518"/>
      <c r="AQ24" s="518"/>
      <c r="AR24" s="557"/>
      <c r="AS24" s="517">
        <v>3043</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33099904</v>
      </c>
      <c r="BO24" s="467"/>
      <c r="BP24" s="467"/>
      <c r="BQ24" s="467"/>
      <c r="BR24" s="467"/>
      <c r="BS24" s="467"/>
      <c r="BT24" s="467"/>
      <c r="BU24" s="468"/>
      <c r="BV24" s="466">
        <v>32403530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2</v>
      </c>
      <c r="M25" s="518"/>
      <c r="N25" s="518"/>
      <c r="O25" s="518"/>
      <c r="P25" s="557"/>
      <c r="Q25" s="517">
        <v>7550</v>
      </c>
      <c r="R25" s="518"/>
      <c r="S25" s="518"/>
      <c r="T25" s="518"/>
      <c r="U25" s="518"/>
      <c r="V25" s="557"/>
      <c r="W25" s="616"/>
      <c r="X25" s="604"/>
      <c r="Y25" s="605"/>
      <c r="Z25" s="516" t="s">
        <v>173</v>
      </c>
      <c r="AA25" s="496"/>
      <c r="AB25" s="496"/>
      <c r="AC25" s="496"/>
      <c r="AD25" s="496"/>
      <c r="AE25" s="496"/>
      <c r="AF25" s="496"/>
      <c r="AG25" s="497"/>
      <c r="AH25" s="517" t="s">
        <v>137</v>
      </c>
      <c r="AI25" s="518"/>
      <c r="AJ25" s="518"/>
      <c r="AK25" s="518"/>
      <c r="AL25" s="557"/>
      <c r="AM25" s="517" t="s">
        <v>137</v>
      </c>
      <c r="AN25" s="518"/>
      <c r="AO25" s="518"/>
      <c r="AP25" s="518"/>
      <c r="AQ25" s="518"/>
      <c r="AR25" s="557"/>
      <c r="AS25" s="517" t="s">
        <v>137</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15364081</v>
      </c>
      <c r="BO25" s="430"/>
      <c r="BP25" s="430"/>
      <c r="BQ25" s="430"/>
      <c r="BR25" s="430"/>
      <c r="BS25" s="430"/>
      <c r="BT25" s="430"/>
      <c r="BU25" s="431"/>
      <c r="BV25" s="429">
        <v>17175308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6000</v>
      </c>
      <c r="R26" s="518"/>
      <c r="S26" s="518"/>
      <c r="T26" s="518"/>
      <c r="U26" s="518"/>
      <c r="V26" s="557"/>
      <c r="W26" s="616"/>
      <c r="X26" s="604"/>
      <c r="Y26" s="605"/>
      <c r="Z26" s="516" t="s">
        <v>176</v>
      </c>
      <c r="AA26" s="626"/>
      <c r="AB26" s="626"/>
      <c r="AC26" s="626"/>
      <c r="AD26" s="626"/>
      <c r="AE26" s="626"/>
      <c r="AF26" s="626"/>
      <c r="AG26" s="627"/>
      <c r="AH26" s="517">
        <v>10</v>
      </c>
      <c r="AI26" s="518"/>
      <c r="AJ26" s="518"/>
      <c r="AK26" s="518"/>
      <c r="AL26" s="557"/>
      <c r="AM26" s="517">
        <v>30430</v>
      </c>
      <c r="AN26" s="518"/>
      <c r="AO26" s="518"/>
      <c r="AP26" s="518"/>
      <c r="AQ26" s="518"/>
      <c r="AR26" s="557"/>
      <c r="AS26" s="517">
        <v>3043</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137</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4700</v>
      </c>
      <c r="R27" s="518"/>
      <c r="S27" s="518"/>
      <c r="T27" s="518"/>
      <c r="U27" s="518"/>
      <c r="V27" s="557"/>
      <c r="W27" s="616"/>
      <c r="X27" s="604"/>
      <c r="Y27" s="605"/>
      <c r="Z27" s="516" t="s">
        <v>179</v>
      </c>
      <c r="AA27" s="496"/>
      <c r="AB27" s="496"/>
      <c r="AC27" s="496"/>
      <c r="AD27" s="496"/>
      <c r="AE27" s="496"/>
      <c r="AF27" s="496"/>
      <c r="AG27" s="497"/>
      <c r="AH27" s="517">
        <v>49</v>
      </c>
      <c r="AI27" s="518"/>
      <c r="AJ27" s="518"/>
      <c r="AK27" s="518"/>
      <c r="AL27" s="557"/>
      <c r="AM27" s="517">
        <v>189276</v>
      </c>
      <c r="AN27" s="518"/>
      <c r="AO27" s="518"/>
      <c r="AP27" s="518"/>
      <c r="AQ27" s="518"/>
      <c r="AR27" s="557"/>
      <c r="AS27" s="517">
        <v>3863</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1836896</v>
      </c>
      <c r="BO27" s="640"/>
      <c r="BP27" s="640"/>
      <c r="BQ27" s="640"/>
      <c r="BR27" s="640"/>
      <c r="BS27" s="640"/>
      <c r="BT27" s="640"/>
      <c r="BU27" s="641"/>
      <c r="BV27" s="639">
        <v>1836629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4150</v>
      </c>
      <c r="R28" s="518"/>
      <c r="S28" s="518"/>
      <c r="T28" s="518"/>
      <c r="U28" s="518"/>
      <c r="V28" s="557"/>
      <c r="W28" s="616"/>
      <c r="X28" s="604"/>
      <c r="Y28" s="605"/>
      <c r="Z28" s="516" t="s">
        <v>182</v>
      </c>
      <c r="AA28" s="496"/>
      <c r="AB28" s="496"/>
      <c r="AC28" s="496"/>
      <c r="AD28" s="496"/>
      <c r="AE28" s="496"/>
      <c r="AF28" s="496"/>
      <c r="AG28" s="497"/>
      <c r="AH28" s="517" t="s">
        <v>137</v>
      </c>
      <c r="AI28" s="518"/>
      <c r="AJ28" s="518"/>
      <c r="AK28" s="518"/>
      <c r="AL28" s="557"/>
      <c r="AM28" s="517" t="s">
        <v>137</v>
      </c>
      <c r="AN28" s="518"/>
      <c r="AO28" s="518"/>
      <c r="AP28" s="518"/>
      <c r="AQ28" s="518"/>
      <c r="AR28" s="557"/>
      <c r="AS28" s="517" t="s">
        <v>137</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5418472</v>
      </c>
      <c r="BO28" s="430"/>
      <c r="BP28" s="430"/>
      <c r="BQ28" s="430"/>
      <c r="BR28" s="430"/>
      <c r="BS28" s="430"/>
      <c r="BT28" s="430"/>
      <c r="BU28" s="431"/>
      <c r="BV28" s="429">
        <v>5666396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20</v>
      </c>
      <c r="M29" s="518"/>
      <c r="N29" s="518"/>
      <c r="O29" s="518"/>
      <c r="P29" s="557"/>
      <c r="Q29" s="517">
        <v>3840</v>
      </c>
      <c r="R29" s="518"/>
      <c r="S29" s="518"/>
      <c r="T29" s="518"/>
      <c r="U29" s="518"/>
      <c r="V29" s="557"/>
      <c r="W29" s="617"/>
      <c r="X29" s="618"/>
      <c r="Y29" s="619"/>
      <c r="Z29" s="516" t="s">
        <v>185</v>
      </c>
      <c r="AA29" s="496"/>
      <c r="AB29" s="496"/>
      <c r="AC29" s="496"/>
      <c r="AD29" s="496"/>
      <c r="AE29" s="496"/>
      <c r="AF29" s="496"/>
      <c r="AG29" s="497"/>
      <c r="AH29" s="517">
        <v>531</v>
      </c>
      <c r="AI29" s="518"/>
      <c r="AJ29" s="518"/>
      <c r="AK29" s="518"/>
      <c r="AL29" s="557"/>
      <c r="AM29" s="517">
        <v>1656002</v>
      </c>
      <c r="AN29" s="518"/>
      <c r="AO29" s="518"/>
      <c r="AP29" s="518"/>
      <c r="AQ29" s="518"/>
      <c r="AR29" s="557"/>
      <c r="AS29" s="517">
        <v>3119</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817370</v>
      </c>
      <c r="BO29" s="467"/>
      <c r="BP29" s="467"/>
      <c r="BQ29" s="467"/>
      <c r="BR29" s="467"/>
      <c r="BS29" s="467"/>
      <c r="BT29" s="467"/>
      <c r="BU29" s="468"/>
      <c r="BV29" s="466">
        <v>817295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99.5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8386422</v>
      </c>
      <c r="BO30" s="640"/>
      <c r="BP30" s="640"/>
      <c r="BQ30" s="640"/>
      <c r="BR30" s="640"/>
      <c r="BS30" s="640"/>
      <c r="BT30" s="640"/>
      <c r="BU30" s="641"/>
      <c r="BV30" s="639">
        <v>8556068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194</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国民健康保険費会計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IF('各会計、関係団体の財政状況及び健全化判断比率'!B34="","",'各会計、関係団体の財政状況及び健全化判断比率'!B34)</f>
        <v>公設卸売市場費会計</v>
      </c>
      <c r="BH34" s="653"/>
      <c r="BI34" s="653"/>
      <c r="BJ34" s="653"/>
      <c r="BK34" s="653"/>
      <c r="BL34" s="653"/>
      <c r="BM34" s="653"/>
      <c r="BN34" s="653"/>
      <c r="BO34" s="653"/>
      <c r="BP34" s="653"/>
      <c r="BQ34" s="653"/>
      <c r="BR34" s="653"/>
      <c r="BS34" s="653"/>
      <c r="BT34" s="653"/>
      <c r="BU34" s="653"/>
      <c r="BV34" s="213"/>
      <c r="BW34" s="652">
        <f>IF(BY34="","",MAX(C34:D43,U34:V43,AM34:AN43,BE34:BF43)+1)</f>
        <v>13</v>
      </c>
      <c r="BX34" s="652"/>
      <c r="BY34" s="653" t="str">
        <f>IF('各会計、関係団体の財政状況及び健全化判断比率'!B68="","",'各会計、関係団体の財政状況及び健全化判断比率'!B68)</f>
        <v>空知教育センター組合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岩見沢市土地開発公社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高等学校費会計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介護保険費会計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IF('各会計、関係団体の財政状況及び健全化判断比率'!B32="","",'各会計、関係団体の財政状況及び健全化判断比率'!B32)</f>
        <v>病院事業会計</v>
      </c>
      <c r="AP35" s="653"/>
      <c r="AQ35" s="653"/>
      <c r="AR35" s="653"/>
      <c r="AS35" s="653"/>
      <c r="AT35" s="653"/>
      <c r="AU35" s="653"/>
      <c r="AV35" s="653"/>
      <c r="AW35" s="653"/>
      <c r="AX35" s="653"/>
      <c r="AY35" s="653"/>
      <c r="AZ35" s="653"/>
      <c r="BA35" s="653"/>
      <c r="BB35" s="653"/>
      <c r="BC35" s="653"/>
      <c r="BD35" s="213"/>
      <c r="BE35" s="652">
        <f t="shared" ref="BE35:BE43" si="1">IF(BG35="","",BE34+1)</f>
        <v>10</v>
      </c>
      <c r="BF35" s="652"/>
      <c r="BG35" s="653" t="str">
        <f>IF('各会計、関係団体の財政状況及び健全化判断比率'!B35="","",'各会計、関係団体の財政状況及び健全化判断比率'!B35)</f>
        <v>農業集落排水事業費会計</v>
      </c>
      <c r="BH35" s="653"/>
      <c r="BI35" s="653"/>
      <c r="BJ35" s="653"/>
      <c r="BK35" s="653"/>
      <c r="BL35" s="653"/>
      <c r="BM35" s="653"/>
      <c r="BN35" s="653"/>
      <c r="BO35" s="653"/>
      <c r="BP35" s="653"/>
      <c r="BQ35" s="653"/>
      <c r="BR35" s="653"/>
      <c r="BS35" s="653"/>
      <c r="BT35" s="653"/>
      <c r="BU35" s="653"/>
      <c r="BV35" s="213"/>
      <c r="BW35" s="652">
        <f t="shared" ref="BW35:BW43" si="2">IF(BY35="","",BW34+1)</f>
        <v>14</v>
      </c>
      <c r="BX35" s="652"/>
      <c r="BY35" s="653" t="str">
        <f>IF('各会計、関係団体の財政状況及び健全化判断比率'!B69="","",'各会計、関係団体の財政状況及び健全化判断比率'!B69)</f>
        <v>岩見沢地区消防事務組合</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(一財)岩見沢振興公社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後期高齢者医療費会計</v>
      </c>
      <c r="X36" s="653"/>
      <c r="Y36" s="653"/>
      <c r="Z36" s="653"/>
      <c r="AA36" s="653"/>
      <c r="AB36" s="653"/>
      <c r="AC36" s="653"/>
      <c r="AD36" s="653"/>
      <c r="AE36" s="653"/>
      <c r="AF36" s="653"/>
      <c r="AG36" s="653"/>
      <c r="AH36" s="653"/>
      <c r="AI36" s="653"/>
      <c r="AJ36" s="653"/>
      <c r="AK36" s="653"/>
      <c r="AL36" s="213"/>
      <c r="AM36" s="652">
        <f t="shared" si="0"/>
        <v>8</v>
      </c>
      <c r="AN36" s="652"/>
      <c r="AO36" s="653" t="str">
        <f>IF('各会計、関係団体の財政状況及び健全化判断比率'!B33="","",'各会計、関係団体の財政状況及び健全化判断比率'!B33)</f>
        <v>下水道事業会計</v>
      </c>
      <c r="AP36" s="653"/>
      <c r="AQ36" s="653"/>
      <c r="AR36" s="653"/>
      <c r="AS36" s="653"/>
      <c r="AT36" s="653"/>
      <c r="AU36" s="653"/>
      <c r="AV36" s="653"/>
      <c r="AW36" s="653"/>
      <c r="AX36" s="653"/>
      <c r="AY36" s="653"/>
      <c r="AZ36" s="653"/>
      <c r="BA36" s="653"/>
      <c r="BB36" s="653"/>
      <c r="BC36" s="653"/>
      <c r="BD36" s="213"/>
      <c r="BE36" s="652">
        <f t="shared" si="1"/>
        <v>11</v>
      </c>
      <c r="BF36" s="652"/>
      <c r="BG36" s="653" t="str">
        <f>IF('各会計、関係団体の財政状況及び健全化判断比率'!B36="","",'各会計、関係団体の財政状況及び健全化判断比率'!B36)</f>
        <v>公共用地等造成費会計</v>
      </c>
      <c r="BH36" s="653"/>
      <c r="BI36" s="653"/>
      <c r="BJ36" s="653"/>
      <c r="BK36" s="653"/>
      <c r="BL36" s="653"/>
      <c r="BM36" s="653"/>
      <c r="BN36" s="653"/>
      <c r="BO36" s="653"/>
      <c r="BP36" s="653"/>
      <c r="BQ36" s="653"/>
      <c r="BR36" s="653"/>
      <c r="BS36" s="653"/>
      <c r="BT36" s="653"/>
      <c r="BU36" s="653"/>
      <c r="BV36" s="213"/>
      <c r="BW36" s="652">
        <f t="shared" si="2"/>
        <v>15</v>
      </c>
      <c r="BX36" s="652"/>
      <c r="BY36" s="653" t="str">
        <f>IF('各会計、関係団体の財政状況及び健全化判断比率'!B70="","",'各会計、関係団体の財政状況及び健全化判断比率'!B70)</f>
        <v>南空知ふるさと市町村圏組合</v>
      </c>
      <c r="BZ36" s="653"/>
      <c r="CA36" s="653"/>
      <c r="CB36" s="653"/>
      <c r="CC36" s="653"/>
      <c r="CD36" s="653"/>
      <c r="CE36" s="653"/>
      <c r="CF36" s="653"/>
      <c r="CG36" s="653"/>
      <c r="CH36" s="653"/>
      <c r="CI36" s="653"/>
      <c r="CJ36" s="653"/>
      <c r="CK36" s="653"/>
      <c r="CL36" s="653"/>
      <c r="CM36" s="653"/>
      <c r="CN36" s="213"/>
      <c r="CO36" s="652">
        <f t="shared" si="3"/>
        <v>19</v>
      </c>
      <c r="CP36" s="652"/>
      <c r="CQ36" s="653" t="str">
        <f>IF('各会計、関係団体の財政状況及び健全化判断比率'!BS9="","",'各会計、関係団体の財政状況及び健全化判断比率'!BS9)</f>
        <v>(一財)いわみざわ地域交流センター</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12</v>
      </c>
      <c r="BF37" s="652"/>
      <c r="BG37" s="653" t="str">
        <f>IF('各会計、関係団体の財政状況及び健全化判断比率'!B37="","",'各会計、関係団体の財政状況及び健全化判断比率'!B37)</f>
        <v>企業用地造成費会計</v>
      </c>
      <c r="BH37" s="653"/>
      <c r="BI37" s="653"/>
      <c r="BJ37" s="653"/>
      <c r="BK37" s="653"/>
      <c r="BL37" s="653"/>
      <c r="BM37" s="653"/>
      <c r="BN37" s="653"/>
      <c r="BO37" s="653"/>
      <c r="BP37" s="653"/>
      <c r="BQ37" s="653"/>
      <c r="BR37" s="653"/>
      <c r="BS37" s="653"/>
      <c r="BT37" s="653"/>
      <c r="BU37" s="653"/>
      <c r="BV37" s="213"/>
      <c r="BW37" s="652">
        <f t="shared" si="2"/>
        <v>16</v>
      </c>
      <c r="BX37" s="652"/>
      <c r="BY37" s="653" t="str">
        <f>IF('各会計、関係団体の財政状況及び健全化判断比率'!B71="","",'各会計、関係団体の財政状況及び健全化判断比率'!B71)</f>
        <v>桂沢水道企業団</v>
      </c>
      <c r="BZ37" s="653"/>
      <c r="CA37" s="653"/>
      <c r="CB37" s="653"/>
      <c r="CC37" s="653"/>
      <c r="CD37" s="653"/>
      <c r="CE37" s="653"/>
      <c r="CF37" s="653"/>
      <c r="CG37" s="653"/>
      <c r="CH37" s="653"/>
      <c r="CI37" s="653"/>
      <c r="CJ37" s="653"/>
      <c r="CK37" s="653"/>
      <c r="CL37" s="653"/>
      <c r="CM37" s="653"/>
      <c r="CN37" s="213"/>
      <c r="CO37" s="652">
        <f t="shared" si="3"/>
        <v>20</v>
      </c>
      <c r="CP37" s="652"/>
      <c r="CQ37" s="653" t="str">
        <f>IF('各会計、関係団体の財政状況及び健全化判断比率'!BS10="","",'各会計、関係団体の財政状況及び健全化判断比率'!BS10)</f>
        <v>㈱振興いわみざわ</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f t="shared" si="3"/>
        <v>21</v>
      </c>
      <c r="CP38" s="652"/>
      <c r="CQ38" s="653" t="str">
        <f>IF('各会計、関係団体の財政状況及び健全化判断比率'!BS11="","",'各会計、関係団体の財政状況及び健全化判断比率'!BS11)</f>
        <v>㈱コミュニティエフエムはまなす</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RnIINIleMUn4/ZEaEhWEbT8hoMgGPfvTisMyr5rimUXi71D+3Op+TYZnqJLvf1D67jLF8ranVY8UC1Tvg3Cog==" saltValue="Q2Y0GfoSJVGrEhNcXZtR8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4" t="s">
        <v>562</v>
      </c>
      <c r="D34" s="1244"/>
      <c r="E34" s="1245"/>
      <c r="F34" s="32">
        <v>13.39</v>
      </c>
      <c r="G34" s="33">
        <v>14.05</v>
      </c>
      <c r="H34" s="33">
        <v>14.76</v>
      </c>
      <c r="I34" s="33">
        <v>12.29</v>
      </c>
      <c r="J34" s="34">
        <v>12.66</v>
      </c>
      <c r="K34" s="22"/>
      <c r="L34" s="22"/>
      <c r="M34" s="22"/>
      <c r="N34" s="22"/>
      <c r="O34" s="22"/>
      <c r="P34" s="22"/>
    </row>
    <row r="35" spans="1:16" ht="39" customHeight="1" x14ac:dyDescent="0.15">
      <c r="A35" s="22"/>
      <c r="B35" s="35"/>
      <c r="C35" s="1238" t="s">
        <v>563</v>
      </c>
      <c r="D35" s="1239"/>
      <c r="E35" s="1240"/>
      <c r="F35" s="36">
        <v>5.08</v>
      </c>
      <c r="G35" s="37">
        <v>5.19</v>
      </c>
      <c r="H35" s="37">
        <v>5.14</v>
      </c>
      <c r="I35" s="37">
        <v>5.18</v>
      </c>
      <c r="J35" s="38">
        <v>5.3</v>
      </c>
      <c r="K35" s="22"/>
      <c r="L35" s="22"/>
      <c r="M35" s="22"/>
      <c r="N35" s="22"/>
      <c r="O35" s="22"/>
      <c r="P35" s="22"/>
    </row>
    <row r="36" spans="1:16" ht="39" customHeight="1" x14ac:dyDescent="0.15">
      <c r="A36" s="22"/>
      <c r="B36" s="35"/>
      <c r="C36" s="1238" t="s">
        <v>564</v>
      </c>
      <c r="D36" s="1239"/>
      <c r="E36" s="1240"/>
      <c r="F36" s="36">
        <v>5.5</v>
      </c>
      <c r="G36" s="37">
        <v>5.25</v>
      </c>
      <c r="H36" s="37">
        <v>5.5</v>
      </c>
      <c r="I36" s="37">
        <v>4.8899999999999997</v>
      </c>
      <c r="J36" s="38">
        <v>4.3499999999999996</v>
      </c>
      <c r="K36" s="22"/>
      <c r="L36" s="22"/>
      <c r="M36" s="22"/>
      <c r="N36" s="22"/>
      <c r="O36" s="22"/>
      <c r="P36" s="22"/>
    </row>
    <row r="37" spans="1:16" ht="39" customHeight="1" x14ac:dyDescent="0.15">
      <c r="A37" s="22"/>
      <c r="B37" s="35"/>
      <c r="C37" s="1238" t="s">
        <v>565</v>
      </c>
      <c r="D37" s="1239"/>
      <c r="E37" s="1240"/>
      <c r="F37" s="36">
        <v>1.25</v>
      </c>
      <c r="G37" s="37">
        <v>1.07</v>
      </c>
      <c r="H37" s="37">
        <v>1.49</v>
      </c>
      <c r="I37" s="37">
        <v>1.71</v>
      </c>
      <c r="J37" s="38">
        <v>1.52</v>
      </c>
      <c r="K37" s="22"/>
      <c r="L37" s="22"/>
      <c r="M37" s="22"/>
      <c r="N37" s="22"/>
      <c r="O37" s="22"/>
      <c r="P37" s="22"/>
    </row>
    <row r="38" spans="1:16" ht="39" customHeight="1" x14ac:dyDescent="0.15">
      <c r="A38" s="22"/>
      <c r="B38" s="35"/>
      <c r="C38" s="1238" t="s">
        <v>566</v>
      </c>
      <c r="D38" s="1239"/>
      <c r="E38" s="1240"/>
      <c r="F38" s="36">
        <v>1.91</v>
      </c>
      <c r="G38" s="37">
        <v>2.4300000000000002</v>
      </c>
      <c r="H38" s="37">
        <v>0.46</v>
      </c>
      <c r="I38" s="37">
        <v>0.42</v>
      </c>
      <c r="J38" s="38">
        <v>1.1200000000000001</v>
      </c>
      <c r="K38" s="22"/>
      <c r="L38" s="22"/>
      <c r="M38" s="22"/>
      <c r="N38" s="22"/>
      <c r="O38" s="22"/>
      <c r="P38" s="22"/>
    </row>
    <row r="39" spans="1:16" ht="39" customHeight="1" x14ac:dyDescent="0.15">
      <c r="A39" s="22"/>
      <c r="B39" s="35"/>
      <c r="C39" s="1238" t="s">
        <v>567</v>
      </c>
      <c r="D39" s="1239"/>
      <c r="E39" s="1240"/>
      <c r="F39" s="36" t="s">
        <v>568</v>
      </c>
      <c r="G39" s="37" t="s">
        <v>569</v>
      </c>
      <c r="H39" s="37" t="s">
        <v>570</v>
      </c>
      <c r="I39" s="37" t="s">
        <v>571</v>
      </c>
      <c r="J39" s="38">
        <v>0.06</v>
      </c>
      <c r="K39" s="22"/>
      <c r="L39" s="22"/>
      <c r="M39" s="22"/>
      <c r="N39" s="22"/>
      <c r="O39" s="22"/>
      <c r="P39" s="22"/>
    </row>
    <row r="40" spans="1:16" ht="39" customHeight="1" x14ac:dyDescent="0.15">
      <c r="A40" s="22"/>
      <c r="B40" s="35"/>
      <c r="C40" s="1238" t="s">
        <v>572</v>
      </c>
      <c r="D40" s="1239"/>
      <c r="E40" s="1240"/>
      <c r="F40" s="36">
        <v>0.05</v>
      </c>
      <c r="G40" s="37">
        <v>0.02</v>
      </c>
      <c r="H40" s="37">
        <v>0.01</v>
      </c>
      <c r="I40" s="37">
        <v>0.02</v>
      </c>
      <c r="J40" s="38">
        <v>0.02</v>
      </c>
      <c r="K40" s="22"/>
      <c r="L40" s="22"/>
      <c r="M40" s="22"/>
      <c r="N40" s="22"/>
      <c r="O40" s="22"/>
      <c r="P40" s="22"/>
    </row>
    <row r="41" spans="1:16" ht="39" customHeight="1" x14ac:dyDescent="0.15">
      <c r="A41" s="22"/>
      <c r="B41" s="35"/>
      <c r="C41" s="1238" t="s">
        <v>573</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574</v>
      </c>
      <c r="D42" s="1239"/>
      <c r="E42" s="1240"/>
      <c r="F42" s="36" t="s">
        <v>513</v>
      </c>
      <c r="G42" s="37" t="s">
        <v>513</v>
      </c>
      <c r="H42" s="37" t="s">
        <v>513</v>
      </c>
      <c r="I42" s="37" t="s">
        <v>513</v>
      </c>
      <c r="J42" s="38" t="s">
        <v>513</v>
      </c>
      <c r="K42" s="22"/>
      <c r="L42" s="22"/>
      <c r="M42" s="22"/>
      <c r="N42" s="22"/>
      <c r="O42" s="22"/>
      <c r="P42" s="22"/>
    </row>
    <row r="43" spans="1:16" ht="39" customHeight="1" thickBot="1" x14ac:dyDescent="0.2">
      <c r="A43" s="22"/>
      <c r="B43" s="40"/>
      <c r="C43" s="1241" t="s">
        <v>575</v>
      </c>
      <c r="D43" s="1242"/>
      <c r="E43" s="1243"/>
      <c r="F43" s="41">
        <v>0.03</v>
      </c>
      <c r="G43" s="42">
        <v>0.02</v>
      </c>
      <c r="H43" s="42">
        <v>0</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XmaoWXMzVH5uvsIYLR453n9ASesoUEX7cu1WBLKM4U128f5jmzaokcZVGL14WKfUbQuN54a/51LWKJnApgc3g==" saltValue="xuSQlXGRrgXIvs9lIsvs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3" zoomScaleSheetLayoutView="55" workbookViewId="0">
      <selection activeCell="P54" sqref="P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4928</v>
      </c>
      <c r="L45" s="60">
        <v>4566</v>
      </c>
      <c r="M45" s="60">
        <v>4780</v>
      </c>
      <c r="N45" s="60">
        <v>4762</v>
      </c>
      <c r="O45" s="61">
        <v>5049</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513</v>
      </c>
      <c r="L47" s="64" t="s">
        <v>513</v>
      </c>
      <c r="M47" s="64" t="s">
        <v>513</v>
      </c>
      <c r="N47" s="64" t="s">
        <v>513</v>
      </c>
      <c r="O47" s="65" t="s">
        <v>513</v>
      </c>
      <c r="P47" s="48"/>
      <c r="Q47" s="48"/>
      <c r="R47" s="48"/>
      <c r="S47" s="48"/>
      <c r="T47" s="48"/>
      <c r="U47" s="48"/>
    </row>
    <row r="48" spans="1:21" ht="30.75" customHeight="1" x14ac:dyDescent="0.15">
      <c r="A48" s="48"/>
      <c r="B48" s="1248"/>
      <c r="C48" s="1249"/>
      <c r="D48" s="62"/>
      <c r="E48" s="1254" t="s">
        <v>15</v>
      </c>
      <c r="F48" s="1254"/>
      <c r="G48" s="1254"/>
      <c r="H48" s="1254"/>
      <c r="I48" s="1254"/>
      <c r="J48" s="1255"/>
      <c r="K48" s="63">
        <v>1234</v>
      </c>
      <c r="L48" s="64">
        <v>1248</v>
      </c>
      <c r="M48" s="64">
        <v>1110</v>
      </c>
      <c r="N48" s="64">
        <v>1074</v>
      </c>
      <c r="O48" s="65">
        <v>1084</v>
      </c>
      <c r="P48" s="48"/>
      <c r="Q48" s="48"/>
      <c r="R48" s="48"/>
      <c r="S48" s="48"/>
      <c r="T48" s="48"/>
      <c r="U48" s="48"/>
    </row>
    <row r="49" spans="1:21" ht="30.75" customHeight="1" x14ac:dyDescent="0.15">
      <c r="A49" s="48"/>
      <c r="B49" s="1248"/>
      <c r="C49" s="1249"/>
      <c r="D49" s="62"/>
      <c r="E49" s="1254" t="s">
        <v>16</v>
      </c>
      <c r="F49" s="1254"/>
      <c r="G49" s="1254"/>
      <c r="H49" s="1254"/>
      <c r="I49" s="1254"/>
      <c r="J49" s="1255"/>
      <c r="K49" s="63">
        <v>32</v>
      </c>
      <c r="L49" s="64">
        <v>28</v>
      </c>
      <c r="M49" s="64">
        <v>25</v>
      </c>
      <c r="N49" s="64">
        <v>23</v>
      </c>
      <c r="O49" s="65">
        <v>59</v>
      </c>
      <c r="P49" s="48"/>
      <c r="Q49" s="48"/>
      <c r="R49" s="48"/>
      <c r="S49" s="48"/>
      <c r="T49" s="48"/>
      <c r="U49" s="48"/>
    </row>
    <row r="50" spans="1:21" ht="30.75" customHeight="1" x14ac:dyDescent="0.15">
      <c r="A50" s="48"/>
      <c r="B50" s="1248"/>
      <c r="C50" s="1249"/>
      <c r="D50" s="62"/>
      <c r="E50" s="1254" t="s">
        <v>17</v>
      </c>
      <c r="F50" s="1254"/>
      <c r="G50" s="1254"/>
      <c r="H50" s="1254"/>
      <c r="I50" s="1254"/>
      <c r="J50" s="1255"/>
      <c r="K50" s="63">
        <v>104</v>
      </c>
      <c r="L50" s="64">
        <v>104</v>
      </c>
      <c r="M50" s="64">
        <v>95</v>
      </c>
      <c r="N50" s="64">
        <v>95</v>
      </c>
      <c r="O50" s="65">
        <v>94</v>
      </c>
      <c r="P50" s="48"/>
      <c r="Q50" s="48"/>
      <c r="R50" s="48"/>
      <c r="S50" s="48"/>
      <c r="T50" s="48"/>
      <c r="U50" s="48"/>
    </row>
    <row r="51" spans="1:21" ht="30.75" customHeight="1" x14ac:dyDescent="0.15">
      <c r="A51" s="48"/>
      <c r="B51" s="1250"/>
      <c r="C51" s="1251"/>
      <c r="D51" s="66"/>
      <c r="E51" s="1254" t="s">
        <v>18</v>
      </c>
      <c r="F51" s="1254"/>
      <c r="G51" s="1254"/>
      <c r="H51" s="1254"/>
      <c r="I51" s="1254"/>
      <c r="J51" s="1255"/>
      <c r="K51" s="63">
        <v>2</v>
      </c>
      <c r="L51" s="64">
        <v>2</v>
      </c>
      <c r="M51" s="64">
        <v>1</v>
      </c>
      <c r="N51" s="64">
        <v>0</v>
      </c>
      <c r="O51" s="65" t="s">
        <v>513</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5033</v>
      </c>
      <c r="L52" s="64">
        <v>4751</v>
      </c>
      <c r="M52" s="64">
        <v>4797</v>
      </c>
      <c r="N52" s="64">
        <v>4688</v>
      </c>
      <c r="O52" s="65">
        <v>4762</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1267</v>
      </c>
      <c r="L53" s="69">
        <v>1197</v>
      </c>
      <c r="M53" s="69">
        <v>1214</v>
      </c>
      <c r="N53" s="69">
        <v>1266</v>
      </c>
      <c r="O53" s="70">
        <v>1524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62" t="s">
        <v>25</v>
      </c>
      <c r="C57" s="1263"/>
      <c r="D57" s="1266" t="s">
        <v>26</v>
      </c>
      <c r="E57" s="1267"/>
      <c r="F57" s="1267"/>
      <c r="G57" s="1267"/>
      <c r="H57" s="1267"/>
      <c r="I57" s="1267"/>
      <c r="J57" s="1268"/>
      <c r="K57" s="82"/>
      <c r="L57" s="83"/>
      <c r="M57" s="83"/>
      <c r="N57" s="83"/>
      <c r="O57" s="84"/>
    </row>
    <row r="58" spans="1:21" ht="31.5" customHeight="1" thickBot="1" x14ac:dyDescent="0.2">
      <c r="B58" s="1264"/>
      <c r="C58" s="1265"/>
      <c r="D58" s="1269" t="s">
        <v>27</v>
      </c>
      <c r="E58" s="1270"/>
      <c r="F58" s="1270"/>
      <c r="G58" s="1270"/>
      <c r="H58" s="1270"/>
      <c r="I58" s="1270"/>
      <c r="J58" s="1271"/>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WP5VM+ikroxck+2AhY2CbcBia2U9ZOUUpHY+iBP8GY8Fhn5YD1sPWM6pnsrOwQTn+k8WLtVCq/V+2m7/mPE/g==" saltValue="xXrRaiLmF5Vguz55zk+I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4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72" t="s">
        <v>30</v>
      </c>
      <c r="C41" s="1273"/>
      <c r="D41" s="101"/>
      <c r="E41" s="1278" t="s">
        <v>31</v>
      </c>
      <c r="F41" s="1278"/>
      <c r="G41" s="1278"/>
      <c r="H41" s="1279"/>
      <c r="I41" s="102">
        <v>54371</v>
      </c>
      <c r="J41" s="103">
        <v>54929</v>
      </c>
      <c r="K41" s="103">
        <v>56607</v>
      </c>
      <c r="L41" s="103">
        <v>60731</v>
      </c>
      <c r="M41" s="104">
        <v>61400</v>
      </c>
    </row>
    <row r="42" spans="2:13" ht="27.75" customHeight="1" x14ac:dyDescent="0.15">
      <c r="B42" s="1274"/>
      <c r="C42" s="1275"/>
      <c r="D42" s="105"/>
      <c r="E42" s="1280" t="s">
        <v>32</v>
      </c>
      <c r="F42" s="1280"/>
      <c r="G42" s="1280"/>
      <c r="H42" s="1281"/>
      <c r="I42" s="106">
        <v>572</v>
      </c>
      <c r="J42" s="107">
        <v>622</v>
      </c>
      <c r="K42" s="107">
        <v>586</v>
      </c>
      <c r="L42" s="107">
        <v>550</v>
      </c>
      <c r="M42" s="108">
        <v>456</v>
      </c>
    </row>
    <row r="43" spans="2:13" ht="27.75" customHeight="1" x14ac:dyDescent="0.15">
      <c r="B43" s="1274"/>
      <c r="C43" s="1275"/>
      <c r="D43" s="105"/>
      <c r="E43" s="1280" t="s">
        <v>33</v>
      </c>
      <c r="F43" s="1280"/>
      <c r="G43" s="1280"/>
      <c r="H43" s="1281"/>
      <c r="I43" s="106">
        <v>8847</v>
      </c>
      <c r="J43" s="107">
        <v>8619</v>
      </c>
      <c r="K43" s="107">
        <v>8091</v>
      </c>
      <c r="L43" s="107">
        <v>8030</v>
      </c>
      <c r="M43" s="108">
        <v>7518</v>
      </c>
    </row>
    <row r="44" spans="2:13" ht="27.75" customHeight="1" x14ac:dyDescent="0.15">
      <c r="B44" s="1274"/>
      <c r="C44" s="1275"/>
      <c r="D44" s="105"/>
      <c r="E44" s="1280" t="s">
        <v>34</v>
      </c>
      <c r="F44" s="1280"/>
      <c r="G44" s="1280"/>
      <c r="H44" s="1281"/>
      <c r="I44" s="106">
        <v>126</v>
      </c>
      <c r="J44" s="107">
        <v>389</v>
      </c>
      <c r="K44" s="107">
        <v>392</v>
      </c>
      <c r="L44" s="107">
        <v>397</v>
      </c>
      <c r="M44" s="108">
        <v>383</v>
      </c>
    </row>
    <row r="45" spans="2:13" ht="27.75" customHeight="1" x14ac:dyDescent="0.15">
      <c r="B45" s="1274"/>
      <c r="C45" s="1275"/>
      <c r="D45" s="105"/>
      <c r="E45" s="1280" t="s">
        <v>35</v>
      </c>
      <c r="F45" s="1280"/>
      <c r="G45" s="1280"/>
      <c r="H45" s="1281"/>
      <c r="I45" s="106">
        <v>5938</v>
      </c>
      <c r="J45" s="107">
        <v>5625</v>
      </c>
      <c r="K45" s="107">
        <v>5234</v>
      </c>
      <c r="L45" s="107">
        <v>5137</v>
      </c>
      <c r="M45" s="108">
        <v>4804</v>
      </c>
    </row>
    <row r="46" spans="2:13" ht="27.75" customHeight="1" x14ac:dyDescent="0.15">
      <c r="B46" s="1274"/>
      <c r="C46" s="1275"/>
      <c r="D46" s="109"/>
      <c r="E46" s="1280" t="s">
        <v>36</v>
      </c>
      <c r="F46" s="1280"/>
      <c r="G46" s="1280"/>
      <c r="H46" s="1281"/>
      <c r="I46" s="106">
        <v>2096</v>
      </c>
      <c r="J46" s="107">
        <v>1834</v>
      </c>
      <c r="K46" s="107">
        <v>1722</v>
      </c>
      <c r="L46" s="107">
        <v>1569</v>
      </c>
      <c r="M46" s="108">
        <v>1407</v>
      </c>
    </row>
    <row r="47" spans="2:13" ht="27.75" customHeight="1" x14ac:dyDescent="0.15">
      <c r="B47" s="1274"/>
      <c r="C47" s="1275"/>
      <c r="D47" s="110"/>
      <c r="E47" s="1282" t="s">
        <v>37</v>
      </c>
      <c r="F47" s="1283"/>
      <c r="G47" s="1283"/>
      <c r="H47" s="1284"/>
      <c r="I47" s="106" t="s">
        <v>513</v>
      </c>
      <c r="J47" s="107" t="s">
        <v>513</v>
      </c>
      <c r="K47" s="107" t="s">
        <v>513</v>
      </c>
      <c r="L47" s="107" t="s">
        <v>513</v>
      </c>
      <c r="M47" s="108" t="s">
        <v>513</v>
      </c>
    </row>
    <row r="48" spans="2:13" ht="27.75" customHeight="1" x14ac:dyDescent="0.15">
      <c r="B48" s="1274"/>
      <c r="C48" s="1275"/>
      <c r="D48" s="105"/>
      <c r="E48" s="1280" t="s">
        <v>38</v>
      </c>
      <c r="F48" s="1280"/>
      <c r="G48" s="1280"/>
      <c r="H48" s="1281"/>
      <c r="I48" s="106" t="s">
        <v>513</v>
      </c>
      <c r="J48" s="107" t="s">
        <v>513</v>
      </c>
      <c r="K48" s="107" t="s">
        <v>513</v>
      </c>
      <c r="L48" s="107" t="s">
        <v>513</v>
      </c>
      <c r="M48" s="108" t="s">
        <v>513</v>
      </c>
    </row>
    <row r="49" spans="2:13" ht="27.75" customHeight="1" x14ac:dyDescent="0.15">
      <c r="B49" s="1276"/>
      <c r="C49" s="1277"/>
      <c r="D49" s="105"/>
      <c r="E49" s="1280" t="s">
        <v>39</v>
      </c>
      <c r="F49" s="1280"/>
      <c r="G49" s="1280"/>
      <c r="H49" s="1281"/>
      <c r="I49" s="106" t="s">
        <v>513</v>
      </c>
      <c r="J49" s="107" t="s">
        <v>513</v>
      </c>
      <c r="K49" s="107" t="s">
        <v>513</v>
      </c>
      <c r="L49" s="107" t="s">
        <v>513</v>
      </c>
      <c r="M49" s="108" t="s">
        <v>513</v>
      </c>
    </row>
    <row r="50" spans="2:13" ht="27.75" customHeight="1" x14ac:dyDescent="0.15">
      <c r="B50" s="1285" t="s">
        <v>40</v>
      </c>
      <c r="C50" s="1286"/>
      <c r="D50" s="111"/>
      <c r="E50" s="1280" t="s">
        <v>41</v>
      </c>
      <c r="F50" s="1280"/>
      <c r="G50" s="1280"/>
      <c r="H50" s="1281"/>
      <c r="I50" s="106">
        <v>14272</v>
      </c>
      <c r="J50" s="107">
        <v>14958</v>
      </c>
      <c r="K50" s="107">
        <v>15544</v>
      </c>
      <c r="L50" s="107">
        <v>14781</v>
      </c>
      <c r="M50" s="108">
        <v>14718</v>
      </c>
    </row>
    <row r="51" spans="2:13" ht="27.75" customHeight="1" x14ac:dyDescent="0.15">
      <c r="B51" s="1274"/>
      <c r="C51" s="1275"/>
      <c r="D51" s="105"/>
      <c r="E51" s="1280" t="s">
        <v>42</v>
      </c>
      <c r="F51" s="1280"/>
      <c r="G51" s="1280"/>
      <c r="H51" s="1281"/>
      <c r="I51" s="106">
        <v>6163</v>
      </c>
      <c r="J51" s="107">
        <v>6012</v>
      </c>
      <c r="K51" s="107">
        <v>6002</v>
      </c>
      <c r="L51" s="107">
        <v>6418</v>
      </c>
      <c r="M51" s="108">
        <v>6279</v>
      </c>
    </row>
    <row r="52" spans="2:13" ht="27.75" customHeight="1" x14ac:dyDescent="0.15">
      <c r="B52" s="1276"/>
      <c r="C52" s="1277"/>
      <c r="D52" s="105"/>
      <c r="E52" s="1280" t="s">
        <v>43</v>
      </c>
      <c r="F52" s="1280"/>
      <c r="G52" s="1280"/>
      <c r="H52" s="1281"/>
      <c r="I52" s="106">
        <v>42587</v>
      </c>
      <c r="J52" s="107">
        <v>42054</v>
      </c>
      <c r="K52" s="107">
        <v>41852</v>
      </c>
      <c r="L52" s="107">
        <v>44129</v>
      </c>
      <c r="M52" s="108">
        <v>42589</v>
      </c>
    </row>
    <row r="53" spans="2:13" ht="27.75" customHeight="1" thickBot="1" x14ac:dyDescent="0.2">
      <c r="B53" s="1287" t="s">
        <v>44</v>
      </c>
      <c r="C53" s="1288"/>
      <c r="D53" s="112"/>
      <c r="E53" s="1289" t="s">
        <v>45</v>
      </c>
      <c r="F53" s="1289"/>
      <c r="G53" s="1289"/>
      <c r="H53" s="1290"/>
      <c r="I53" s="113">
        <v>8928</v>
      </c>
      <c r="J53" s="114">
        <v>8995</v>
      </c>
      <c r="K53" s="114">
        <v>9234</v>
      </c>
      <c r="L53" s="114">
        <v>11086</v>
      </c>
      <c r="M53" s="115">
        <v>12382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ljsNv9NYFCLOdcK4onJtpTeOzZJfHQFTCwY/nYF7Xffeq52TXHPcav4JthZtFpTq31cpKb795Nnk+WIW8VgFA==" saltValue="obr2ae0tPoRkTH6bQyqf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40" zoomScale="70" zoomScaleNormal="70" zoomScaleSheetLayoutView="100" workbookViewId="0">
      <selection activeCell="F55" sqref="F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99" t="s">
        <v>48</v>
      </c>
      <c r="D55" s="1299"/>
      <c r="E55" s="1300"/>
      <c r="F55" s="127">
        <v>6208</v>
      </c>
      <c r="G55" s="127">
        <v>5666</v>
      </c>
      <c r="H55" s="128">
        <v>5418</v>
      </c>
    </row>
    <row r="56" spans="2:8" ht="52.5" customHeight="1" x14ac:dyDescent="0.15">
      <c r="B56" s="129"/>
      <c r="C56" s="1301" t="s">
        <v>49</v>
      </c>
      <c r="D56" s="1301"/>
      <c r="E56" s="1302"/>
      <c r="F56" s="130">
        <v>1168</v>
      </c>
      <c r="G56" s="130">
        <v>817</v>
      </c>
      <c r="H56" s="131">
        <v>817</v>
      </c>
    </row>
    <row r="57" spans="2:8" ht="53.25" customHeight="1" x14ac:dyDescent="0.15">
      <c r="B57" s="129"/>
      <c r="C57" s="1303" t="s">
        <v>50</v>
      </c>
      <c r="D57" s="1303"/>
      <c r="E57" s="1304"/>
      <c r="F57" s="132">
        <v>8546</v>
      </c>
      <c r="G57" s="132">
        <v>8556</v>
      </c>
      <c r="H57" s="133">
        <v>8386</v>
      </c>
    </row>
    <row r="58" spans="2:8" ht="45.75" customHeight="1" x14ac:dyDescent="0.15">
      <c r="B58" s="134"/>
      <c r="C58" s="1291" t="s">
        <v>594</v>
      </c>
      <c r="D58" s="1292"/>
      <c r="E58" s="1293"/>
      <c r="F58" s="135">
        <v>2436</v>
      </c>
      <c r="G58" s="135">
        <v>2436</v>
      </c>
      <c r="H58" s="136">
        <v>2438</v>
      </c>
    </row>
    <row r="59" spans="2:8" ht="45.75" customHeight="1" x14ac:dyDescent="0.15">
      <c r="B59" s="134"/>
      <c r="C59" s="1291" t="s">
        <v>595</v>
      </c>
      <c r="D59" s="1292"/>
      <c r="E59" s="1293"/>
      <c r="F59" s="135">
        <v>2207</v>
      </c>
      <c r="G59" s="135">
        <v>2268</v>
      </c>
      <c r="H59" s="136">
        <v>2248</v>
      </c>
    </row>
    <row r="60" spans="2:8" ht="45.75" customHeight="1" x14ac:dyDescent="0.15">
      <c r="B60" s="134"/>
      <c r="C60" s="1291" t="s">
        <v>596</v>
      </c>
      <c r="D60" s="1292"/>
      <c r="E60" s="1293"/>
      <c r="F60" s="135">
        <v>2187</v>
      </c>
      <c r="G60" s="135">
        <v>2141</v>
      </c>
      <c r="H60" s="136">
        <v>1996</v>
      </c>
    </row>
    <row r="61" spans="2:8" ht="45.75" customHeight="1" x14ac:dyDescent="0.15">
      <c r="B61" s="134"/>
      <c r="C61" s="1291" t="s">
        <v>597</v>
      </c>
      <c r="D61" s="1292"/>
      <c r="E61" s="1293"/>
      <c r="F61" s="135">
        <v>653</v>
      </c>
      <c r="G61" s="135">
        <v>655</v>
      </c>
      <c r="H61" s="136">
        <v>655</v>
      </c>
    </row>
    <row r="62" spans="2:8" ht="45.75" customHeight="1" thickBot="1" x14ac:dyDescent="0.2">
      <c r="B62" s="137"/>
      <c r="C62" s="1294" t="s">
        <v>598</v>
      </c>
      <c r="D62" s="1295"/>
      <c r="E62" s="1296"/>
      <c r="F62" s="138">
        <v>279</v>
      </c>
      <c r="G62" s="138">
        <v>280</v>
      </c>
      <c r="H62" s="139">
        <v>282</v>
      </c>
    </row>
    <row r="63" spans="2:8" ht="52.5" customHeight="1" thickBot="1" x14ac:dyDescent="0.2">
      <c r="B63" s="140"/>
      <c r="C63" s="1297" t="s">
        <v>51</v>
      </c>
      <c r="D63" s="1297"/>
      <c r="E63" s="1298"/>
      <c r="F63" s="141">
        <v>15922</v>
      </c>
      <c r="G63" s="141">
        <v>15040</v>
      </c>
      <c r="H63" s="142">
        <v>14622</v>
      </c>
    </row>
    <row r="64" spans="2:8" ht="15" customHeight="1" x14ac:dyDescent="0.15"/>
    <row r="65" ht="0" hidden="1" customHeight="1" x14ac:dyDescent="0.15"/>
    <row r="66" ht="0" hidden="1" customHeight="1" x14ac:dyDescent="0.15"/>
  </sheetData>
  <sheetProtection algorithmName="SHA-512" hashValue="tzyH2AmNR3BBJZQH6s1wvMxu0On3XuO2DOAvpebyALml0JC8pWzaBOkbFGMqKphy0BP9Edb+iUPkFIoGQg1UQw==" saltValue="kkeMxEGpoWvnEdvII1y/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opLeftCell="AJ55" zoomScale="85" zoomScaleNormal="85" zoomScaleSheetLayoutView="55" workbookViewId="0">
      <selection activeCell="BG71" sqref="BG71"/>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603</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554</v>
      </c>
      <c r="BQ50" s="1311"/>
      <c r="BR50" s="1311"/>
      <c r="BS50" s="1311"/>
      <c r="BT50" s="1311"/>
      <c r="BU50" s="1311"/>
      <c r="BV50" s="1311"/>
      <c r="BW50" s="1311"/>
      <c r="BX50" s="1311" t="s">
        <v>555</v>
      </c>
      <c r="BY50" s="1311"/>
      <c r="BZ50" s="1311"/>
      <c r="CA50" s="1311"/>
      <c r="CB50" s="1311"/>
      <c r="CC50" s="1311"/>
      <c r="CD50" s="1311"/>
      <c r="CE50" s="1311"/>
      <c r="CF50" s="1311" t="s">
        <v>556</v>
      </c>
      <c r="CG50" s="1311"/>
      <c r="CH50" s="1311"/>
      <c r="CI50" s="1311"/>
      <c r="CJ50" s="1311"/>
      <c r="CK50" s="1311"/>
      <c r="CL50" s="1311"/>
      <c r="CM50" s="1311"/>
      <c r="CN50" s="1311" t="s">
        <v>557</v>
      </c>
      <c r="CO50" s="1311"/>
      <c r="CP50" s="1311"/>
      <c r="CQ50" s="1311"/>
      <c r="CR50" s="1311"/>
      <c r="CS50" s="1311"/>
      <c r="CT50" s="1311"/>
      <c r="CU50" s="1311"/>
      <c r="CV50" s="1311" t="s">
        <v>558</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604</v>
      </c>
      <c r="AO51" s="1310"/>
      <c r="AP51" s="1310"/>
      <c r="AQ51" s="1310"/>
      <c r="AR51" s="1310"/>
      <c r="AS51" s="1310"/>
      <c r="AT51" s="1310"/>
      <c r="AU51" s="1310"/>
      <c r="AV51" s="1310"/>
      <c r="AW51" s="1310"/>
      <c r="AX51" s="1310"/>
      <c r="AY51" s="1310"/>
      <c r="AZ51" s="1310"/>
      <c r="BA51" s="1310"/>
      <c r="BB51" s="1310" t="s">
        <v>605</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44.9</v>
      </c>
      <c r="CG51" s="1307"/>
      <c r="CH51" s="1307"/>
      <c r="CI51" s="1307"/>
      <c r="CJ51" s="1307"/>
      <c r="CK51" s="1307"/>
      <c r="CL51" s="1307"/>
      <c r="CM51" s="1307"/>
      <c r="CN51" s="1307">
        <v>54.6</v>
      </c>
      <c r="CO51" s="1307"/>
      <c r="CP51" s="1307"/>
      <c r="CQ51" s="1307"/>
      <c r="CR51" s="1307"/>
      <c r="CS51" s="1307"/>
      <c r="CT51" s="1307"/>
      <c r="CU51" s="1307"/>
      <c r="CV51" s="1307">
        <v>61.4</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606</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55.2</v>
      </c>
      <c r="CG53" s="1307"/>
      <c r="CH53" s="1307"/>
      <c r="CI53" s="1307"/>
      <c r="CJ53" s="1307"/>
      <c r="CK53" s="1307"/>
      <c r="CL53" s="1307"/>
      <c r="CM53" s="1307"/>
      <c r="CN53" s="1307">
        <v>56.2</v>
      </c>
      <c r="CO53" s="1307"/>
      <c r="CP53" s="1307"/>
      <c r="CQ53" s="1307"/>
      <c r="CR53" s="1307"/>
      <c r="CS53" s="1307"/>
      <c r="CT53" s="1307"/>
      <c r="CU53" s="1307"/>
      <c r="CV53" s="1307">
        <v>56.8</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607</v>
      </c>
      <c r="AO55" s="1311"/>
      <c r="AP55" s="1311"/>
      <c r="AQ55" s="1311"/>
      <c r="AR55" s="1311"/>
      <c r="AS55" s="1311"/>
      <c r="AT55" s="1311"/>
      <c r="AU55" s="1311"/>
      <c r="AV55" s="1311"/>
      <c r="AW55" s="1311"/>
      <c r="AX55" s="1311"/>
      <c r="AY55" s="1311"/>
      <c r="AZ55" s="1311"/>
      <c r="BA55" s="1311"/>
      <c r="BB55" s="1310" t="s">
        <v>605</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32.5</v>
      </c>
      <c r="CG55" s="1307"/>
      <c r="CH55" s="1307"/>
      <c r="CI55" s="1307"/>
      <c r="CJ55" s="1307"/>
      <c r="CK55" s="1307"/>
      <c r="CL55" s="1307"/>
      <c r="CM55" s="1307"/>
      <c r="CN55" s="1307">
        <v>30.2</v>
      </c>
      <c r="CO55" s="1307"/>
      <c r="CP55" s="1307"/>
      <c r="CQ55" s="1307"/>
      <c r="CR55" s="1307"/>
      <c r="CS55" s="1307"/>
      <c r="CT55" s="1307"/>
      <c r="CU55" s="1307"/>
      <c r="CV55" s="1307">
        <v>25.4</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606</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v>
      </c>
      <c r="CG57" s="1307"/>
      <c r="CH57" s="1307"/>
      <c r="CI57" s="1307"/>
      <c r="CJ57" s="1307"/>
      <c r="CK57" s="1307"/>
      <c r="CL57" s="1307"/>
      <c r="CM57" s="1307"/>
      <c r="CN57" s="1307">
        <v>58.9</v>
      </c>
      <c r="CO57" s="1307"/>
      <c r="CP57" s="1307"/>
      <c r="CQ57" s="1307"/>
      <c r="CR57" s="1307"/>
      <c r="CS57" s="1307"/>
      <c r="CT57" s="1307"/>
      <c r="CU57" s="1307"/>
      <c r="CV57" s="1307">
        <v>60.2</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x14ac:dyDescent="0.15">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603</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554</v>
      </c>
      <c r="BQ72" s="1311"/>
      <c r="BR72" s="1311"/>
      <c r="BS72" s="1311"/>
      <c r="BT72" s="1311"/>
      <c r="BU72" s="1311"/>
      <c r="BV72" s="1311"/>
      <c r="BW72" s="1311"/>
      <c r="BX72" s="1311" t="s">
        <v>555</v>
      </c>
      <c r="BY72" s="1311"/>
      <c r="BZ72" s="1311"/>
      <c r="CA72" s="1311"/>
      <c r="CB72" s="1311"/>
      <c r="CC72" s="1311"/>
      <c r="CD72" s="1311"/>
      <c r="CE72" s="1311"/>
      <c r="CF72" s="1311" t="s">
        <v>556</v>
      </c>
      <c r="CG72" s="1311"/>
      <c r="CH72" s="1311"/>
      <c r="CI72" s="1311"/>
      <c r="CJ72" s="1311"/>
      <c r="CK72" s="1311"/>
      <c r="CL72" s="1311"/>
      <c r="CM72" s="1311"/>
      <c r="CN72" s="1311" t="s">
        <v>557</v>
      </c>
      <c r="CO72" s="1311"/>
      <c r="CP72" s="1311"/>
      <c r="CQ72" s="1311"/>
      <c r="CR72" s="1311"/>
      <c r="CS72" s="1311"/>
      <c r="CT72" s="1311"/>
      <c r="CU72" s="1311"/>
      <c r="CV72" s="1311" t="s">
        <v>558</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604</v>
      </c>
      <c r="AO73" s="1310"/>
      <c r="AP73" s="1310"/>
      <c r="AQ73" s="1310"/>
      <c r="AR73" s="1310"/>
      <c r="AS73" s="1310"/>
      <c r="AT73" s="1310"/>
      <c r="AU73" s="1310"/>
      <c r="AV73" s="1310"/>
      <c r="AW73" s="1310"/>
      <c r="AX73" s="1310"/>
      <c r="AY73" s="1310"/>
      <c r="AZ73" s="1310"/>
      <c r="BA73" s="1310"/>
      <c r="BB73" s="1310" t="s">
        <v>605</v>
      </c>
      <c r="BC73" s="1310"/>
      <c r="BD73" s="1310"/>
      <c r="BE73" s="1310"/>
      <c r="BF73" s="1310"/>
      <c r="BG73" s="1310"/>
      <c r="BH73" s="1310"/>
      <c r="BI73" s="1310"/>
      <c r="BJ73" s="1310"/>
      <c r="BK73" s="1310"/>
      <c r="BL73" s="1310"/>
      <c r="BM73" s="1310"/>
      <c r="BN73" s="1310"/>
      <c r="BO73" s="1310"/>
      <c r="BP73" s="1307">
        <v>43.4</v>
      </c>
      <c r="BQ73" s="1307"/>
      <c r="BR73" s="1307"/>
      <c r="BS73" s="1307"/>
      <c r="BT73" s="1307"/>
      <c r="BU73" s="1307"/>
      <c r="BV73" s="1307"/>
      <c r="BW73" s="1307"/>
      <c r="BX73" s="1307">
        <v>43</v>
      </c>
      <c r="BY73" s="1307"/>
      <c r="BZ73" s="1307"/>
      <c r="CA73" s="1307"/>
      <c r="CB73" s="1307"/>
      <c r="CC73" s="1307"/>
      <c r="CD73" s="1307"/>
      <c r="CE73" s="1307"/>
      <c r="CF73" s="1307">
        <v>44.9</v>
      </c>
      <c r="CG73" s="1307"/>
      <c r="CH73" s="1307"/>
      <c r="CI73" s="1307"/>
      <c r="CJ73" s="1307"/>
      <c r="CK73" s="1307"/>
      <c r="CL73" s="1307"/>
      <c r="CM73" s="1307"/>
      <c r="CN73" s="1307">
        <v>54.6</v>
      </c>
      <c r="CO73" s="1307"/>
      <c r="CP73" s="1307"/>
      <c r="CQ73" s="1307"/>
      <c r="CR73" s="1307"/>
      <c r="CS73" s="1307"/>
      <c r="CT73" s="1307"/>
      <c r="CU73" s="1307"/>
      <c r="CV73" s="1307">
        <v>61.4</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609</v>
      </c>
      <c r="BC75" s="1310"/>
      <c r="BD75" s="1310"/>
      <c r="BE75" s="1310"/>
      <c r="BF75" s="1310"/>
      <c r="BG75" s="1310"/>
      <c r="BH75" s="1310"/>
      <c r="BI75" s="1310"/>
      <c r="BJ75" s="1310"/>
      <c r="BK75" s="1310"/>
      <c r="BL75" s="1310"/>
      <c r="BM75" s="1310"/>
      <c r="BN75" s="1310"/>
      <c r="BO75" s="1310"/>
      <c r="BP75" s="1307">
        <v>8.6999999999999993</v>
      </c>
      <c r="BQ75" s="1307"/>
      <c r="BR75" s="1307"/>
      <c r="BS75" s="1307"/>
      <c r="BT75" s="1307"/>
      <c r="BU75" s="1307"/>
      <c r="BV75" s="1307"/>
      <c r="BW75" s="1307"/>
      <c r="BX75" s="1307">
        <v>6.8</v>
      </c>
      <c r="BY75" s="1307"/>
      <c r="BZ75" s="1307"/>
      <c r="CA75" s="1307"/>
      <c r="CB75" s="1307"/>
      <c r="CC75" s="1307"/>
      <c r="CD75" s="1307"/>
      <c r="CE75" s="1307"/>
      <c r="CF75" s="1307">
        <v>5.9</v>
      </c>
      <c r="CG75" s="1307"/>
      <c r="CH75" s="1307"/>
      <c r="CI75" s="1307"/>
      <c r="CJ75" s="1307"/>
      <c r="CK75" s="1307"/>
      <c r="CL75" s="1307"/>
      <c r="CM75" s="1307"/>
      <c r="CN75" s="1307">
        <v>5.9</v>
      </c>
      <c r="CO75" s="1307"/>
      <c r="CP75" s="1307"/>
      <c r="CQ75" s="1307"/>
      <c r="CR75" s="1307"/>
      <c r="CS75" s="1307"/>
      <c r="CT75" s="1307"/>
      <c r="CU75" s="1307"/>
      <c r="CV75" s="1307">
        <v>6.5</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607</v>
      </c>
      <c r="AO77" s="1311"/>
      <c r="AP77" s="1311"/>
      <c r="AQ77" s="1311"/>
      <c r="AR77" s="1311"/>
      <c r="AS77" s="1311"/>
      <c r="AT77" s="1311"/>
      <c r="AU77" s="1311"/>
      <c r="AV77" s="1311"/>
      <c r="AW77" s="1311"/>
      <c r="AX77" s="1311"/>
      <c r="AY77" s="1311"/>
      <c r="AZ77" s="1311"/>
      <c r="BA77" s="1311"/>
      <c r="BB77" s="1310" t="s">
        <v>605</v>
      </c>
      <c r="BC77" s="1310"/>
      <c r="BD77" s="1310"/>
      <c r="BE77" s="1310"/>
      <c r="BF77" s="1310"/>
      <c r="BG77" s="1310"/>
      <c r="BH77" s="1310"/>
      <c r="BI77" s="1310"/>
      <c r="BJ77" s="1310"/>
      <c r="BK77" s="1310"/>
      <c r="BL77" s="1310"/>
      <c r="BM77" s="1310"/>
      <c r="BN77" s="1310"/>
      <c r="BO77" s="1310"/>
      <c r="BP77" s="1307">
        <v>45.9</v>
      </c>
      <c r="BQ77" s="1307"/>
      <c r="BR77" s="1307"/>
      <c r="BS77" s="1307"/>
      <c r="BT77" s="1307"/>
      <c r="BU77" s="1307"/>
      <c r="BV77" s="1307"/>
      <c r="BW77" s="1307"/>
      <c r="BX77" s="1307">
        <v>39</v>
      </c>
      <c r="BY77" s="1307"/>
      <c r="BZ77" s="1307"/>
      <c r="CA77" s="1307"/>
      <c r="CB77" s="1307"/>
      <c r="CC77" s="1307"/>
      <c r="CD77" s="1307"/>
      <c r="CE77" s="1307"/>
      <c r="CF77" s="1307">
        <v>32.5</v>
      </c>
      <c r="CG77" s="1307"/>
      <c r="CH77" s="1307"/>
      <c r="CI77" s="1307"/>
      <c r="CJ77" s="1307"/>
      <c r="CK77" s="1307"/>
      <c r="CL77" s="1307"/>
      <c r="CM77" s="1307"/>
      <c r="CN77" s="1307">
        <v>30.2</v>
      </c>
      <c r="CO77" s="1307"/>
      <c r="CP77" s="1307"/>
      <c r="CQ77" s="1307"/>
      <c r="CR77" s="1307"/>
      <c r="CS77" s="1307"/>
      <c r="CT77" s="1307"/>
      <c r="CU77" s="1307"/>
      <c r="CV77" s="1307">
        <v>25.4</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609</v>
      </c>
      <c r="BC79" s="1310"/>
      <c r="BD79" s="1310"/>
      <c r="BE79" s="1310"/>
      <c r="BF79" s="1310"/>
      <c r="BG79" s="1310"/>
      <c r="BH79" s="1310"/>
      <c r="BI79" s="1310"/>
      <c r="BJ79" s="1310"/>
      <c r="BK79" s="1310"/>
      <c r="BL79" s="1310"/>
      <c r="BM79" s="1310"/>
      <c r="BN79" s="1310"/>
      <c r="BO79" s="1310"/>
      <c r="BP79" s="1307">
        <v>8.8000000000000007</v>
      </c>
      <c r="BQ79" s="1307"/>
      <c r="BR79" s="1307"/>
      <c r="BS79" s="1307"/>
      <c r="BT79" s="1307"/>
      <c r="BU79" s="1307"/>
      <c r="BV79" s="1307"/>
      <c r="BW79" s="1307"/>
      <c r="BX79" s="1307">
        <v>9</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7.8</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dGG8d42e3ilNX9rUtQMnvFD4gmh4vPx9WLlECMlXG7tjMkpu4F5N47lloVOe6tfuWSdc2IkQpmsSnSQwKwxcA==" saltValue="8AIy3iq7YP0XaOL33zJ1F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A105"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552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nPGaemax/VQexsYGOvWbvw5ipD0RXOcKMhs9Sbl90oBwTr24BuQr3eonmiw6VdlF48bkNO8cAr0IJVewVe8Ww==" saltValue="uf7f4lomXHLxGjDeu3GI1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abSelected="1" topLeftCell="A115"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552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ss94IBTXC/3zUqt/dacurk8M6K4oBQSlND6AideZDyGCn1/PxsSwPIGyOKPIqLBCbohS8jejS22BzH+5PMmGQ==" saltValue="5Jv5jLEfCGT5DDBEnGvp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130016</v>
      </c>
      <c r="E3" s="161"/>
      <c r="F3" s="162">
        <v>66255</v>
      </c>
      <c r="G3" s="163"/>
      <c r="H3" s="164"/>
    </row>
    <row r="4" spans="1:8" x14ac:dyDescent="0.15">
      <c r="A4" s="165"/>
      <c r="B4" s="166"/>
      <c r="C4" s="167"/>
      <c r="D4" s="168">
        <v>51866</v>
      </c>
      <c r="E4" s="169"/>
      <c r="F4" s="170">
        <v>31822</v>
      </c>
      <c r="G4" s="171"/>
      <c r="H4" s="172"/>
    </row>
    <row r="5" spans="1:8" x14ac:dyDescent="0.15">
      <c r="A5" s="153" t="s">
        <v>546</v>
      </c>
      <c r="B5" s="158"/>
      <c r="C5" s="159"/>
      <c r="D5" s="160">
        <v>73406</v>
      </c>
      <c r="E5" s="161"/>
      <c r="F5" s="162">
        <v>92247</v>
      </c>
      <c r="G5" s="163"/>
      <c r="H5" s="164"/>
    </row>
    <row r="6" spans="1:8" x14ac:dyDescent="0.15">
      <c r="A6" s="165"/>
      <c r="B6" s="166"/>
      <c r="C6" s="167"/>
      <c r="D6" s="168">
        <v>45192</v>
      </c>
      <c r="E6" s="169"/>
      <c r="F6" s="170">
        <v>37204</v>
      </c>
      <c r="G6" s="171"/>
      <c r="H6" s="172"/>
    </row>
    <row r="7" spans="1:8" x14ac:dyDescent="0.15">
      <c r="A7" s="153" t="s">
        <v>547</v>
      </c>
      <c r="B7" s="158"/>
      <c r="C7" s="159"/>
      <c r="D7" s="160">
        <v>76635</v>
      </c>
      <c r="E7" s="161"/>
      <c r="F7" s="162">
        <v>67319</v>
      </c>
      <c r="G7" s="163"/>
      <c r="H7" s="164"/>
    </row>
    <row r="8" spans="1:8" x14ac:dyDescent="0.15">
      <c r="A8" s="165"/>
      <c r="B8" s="166"/>
      <c r="C8" s="167"/>
      <c r="D8" s="168">
        <v>47502</v>
      </c>
      <c r="E8" s="169"/>
      <c r="F8" s="170">
        <v>38101</v>
      </c>
      <c r="G8" s="171"/>
      <c r="H8" s="172"/>
    </row>
    <row r="9" spans="1:8" x14ac:dyDescent="0.15">
      <c r="A9" s="153" t="s">
        <v>548</v>
      </c>
      <c r="B9" s="158"/>
      <c r="C9" s="159"/>
      <c r="D9" s="160">
        <v>103535</v>
      </c>
      <c r="E9" s="161"/>
      <c r="F9" s="162">
        <v>70615</v>
      </c>
      <c r="G9" s="163"/>
      <c r="H9" s="164"/>
    </row>
    <row r="10" spans="1:8" x14ac:dyDescent="0.15">
      <c r="A10" s="165"/>
      <c r="B10" s="166"/>
      <c r="C10" s="167"/>
      <c r="D10" s="168">
        <v>59642</v>
      </c>
      <c r="E10" s="169"/>
      <c r="F10" s="170">
        <v>37382</v>
      </c>
      <c r="G10" s="171"/>
      <c r="H10" s="172"/>
    </row>
    <row r="11" spans="1:8" x14ac:dyDescent="0.15">
      <c r="A11" s="153" t="s">
        <v>549</v>
      </c>
      <c r="B11" s="158"/>
      <c r="C11" s="159"/>
      <c r="D11" s="160">
        <v>75933</v>
      </c>
      <c r="E11" s="161"/>
      <c r="F11" s="162">
        <v>69185</v>
      </c>
      <c r="G11" s="163"/>
      <c r="H11" s="164"/>
    </row>
    <row r="12" spans="1:8" x14ac:dyDescent="0.15">
      <c r="A12" s="165"/>
      <c r="B12" s="166"/>
      <c r="C12" s="173"/>
      <c r="D12" s="168">
        <v>42099</v>
      </c>
      <c r="E12" s="169"/>
      <c r="F12" s="170">
        <v>38519</v>
      </c>
      <c r="G12" s="171"/>
      <c r="H12" s="172"/>
    </row>
    <row r="13" spans="1:8" x14ac:dyDescent="0.15">
      <c r="A13" s="153"/>
      <c r="B13" s="158"/>
      <c r="C13" s="174"/>
      <c r="D13" s="175">
        <v>91905</v>
      </c>
      <c r="E13" s="176"/>
      <c r="F13" s="177">
        <v>73124</v>
      </c>
      <c r="G13" s="178"/>
      <c r="H13" s="164"/>
    </row>
    <row r="14" spans="1:8" x14ac:dyDescent="0.15">
      <c r="A14" s="165"/>
      <c r="B14" s="166"/>
      <c r="C14" s="167"/>
      <c r="D14" s="168">
        <v>49260</v>
      </c>
      <c r="E14" s="169"/>
      <c r="F14" s="170">
        <v>36606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1.91</v>
      </c>
      <c r="C19" s="179">
        <f>ROUND(VALUE(SUBSTITUTE(実質収支比率等に係る経年分析!G$48,"▲","-")),2)</f>
        <v>2.4300000000000002</v>
      </c>
      <c r="D19" s="179">
        <f>ROUND(VALUE(SUBSTITUTE(実質収支比率等に係る経年分析!H$48,"▲","-")),2)</f>
        <v>0.47</v>
      </c>
      <c r="E19" s="179">
        <f>ROUND(VALUE(SUBSTITUTE(実質収支比率等に係る経年分析!I$48,"▲","-")),2)</f>
        <v>0.43</v>
      </c>
      <c r="F19" s="179">
        <f>ROUND(VALUE(SUBSTITUTE(実質収支比率等に係る経年分析!J$48,"▲","-")),2)</f>
        <v>1.1200000000000001</v>
      </c>
    </row>
    <row r="20" spans="1:11" x14ac:dyDescent="0.15">
      <c r="A20" s="179" t="s">
        <v>55</v>
      </c>
      <c r="B20" s="179">
        <f>ROUND(VALUE(SUBSTITUTE(実質収支比率等に係る経年分析!F$47,"▲","-")),2)</f>
        <v>23.99</v>
      </c>
      <c r="C20" s="179">
        <f>ROUND(VALUE(SUBSTITUTE(実質収支比率等に係る経年分析!G$47,"▲","-")),2)</f>
        <v>24.86</v>
      </c>
      <c r="D20" s="179">
        <f>ROUND(VALUE(SUBSTITUTE(実質収支比率等に係る経年分析!H$47,"▲","-")),2)</f>
        <v>25.18</v>
      </c>
      <c r="E20" s="179">
        <f>ROUND(VALUE(SUBSTITUTE(実質収支比率等に係る経年分析!I$47,"▲","-")),2)</f>
        <v>23.32</v>
      </c>
      <c r="F20" s="179">
        <f>ROUND(VALUE(SUBSTITUTE(実質収支比率等に係る経年分析!J$47,"▲","-")),2)</f>
        <v>22.24</v>
      </c>
    </row>
    <row r="21" spans="1:11" x14ac:dyDescent="0.15">
      <c r="A21" s="179" t="s">
        <v>56</v>
      </c>
      <c r="B21" s="179">
        <f>IF(ISNUMBER(VALUE(SUBSTITUTE(実質収支比率等に係る経年分析!F$49,"▲","-"))),ROUND(VALUE(SUBSTITUTE(実質収支比率等に係る経年分析!F$49,"▲","-")),2),NA())</f>
        <v>0.82</v>
      </c>
      <c r="C21" s="179">
        <f>IF(ISNUMBER(VALUE(SUBSTITUTE(実質収支比率等に係る経年分析!G$49,"▲","-"))),ROUND(VALUE(SUBSTITUTE(実質収支比率等に係る経年分析!G$49,"▲","-")),2),NA())</f>
        <v>1.49</v>
      </c>
      <c r="D21" s="179">
        <f>IF(ISNUMBER(VALUE(SUBSTITUTE(実質収支比率等に係る経年分析!H$49,"▲","-"))),ROUND(VALUE(SUBSTITUTE(実質収支比率等に係る経年分析!H$49,"▲","-")),2),NA())</f>
        <v>-1.98</v>
      </c>
      <c r="E21" s="179">
        <f>IF(ISNUMBER(VALUE(SUBSTITUTE(実質収支比率等に係る経年分析!I$49,"▲","-"))),ROUND(VALUE(SUBSTITUTE(実質収支比率等に係る経年分析!I$49,"▲","-")),2),NA())</f>
        <v>-0.83</v>
      </c>
      <c r="F21" s="179">
        <f>IF(ISNUMBER(VALUE(SUBSTITUTE(実質収支比率等に係る経年分析!J$49,"▲","-"))),ROUND(VALUE(SUBSTITUTE(実質収支比率等に係る経年分析!J$49,"▲","-")),2),NA())</f>
        <v>-0.32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農業集落排水事業費会計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公共用地等造成費会計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国民健康保険費会計</v>
      </c>
      <c r="B31" s="180">
        <f>IF(ROUND(VALUE(SUBSTITUTE(連結実質赤字比率に係る赤字・黒字の構成分析!F$39,"▲", "-")), 2) &lt; 0, ABS(ROUND(VALUE(SUBSTITUTE(連結実質赤字比率に係る赤字・黒字の構成分析!F$39,"▲", "-")), 2)), NA())</f>
        <v>1.1499999999999999</v>
      </c>
      <c r="C31" s="180" t="e">
        <f>IF(ROUND(VALUE(SUBSTITUTE(連結実質赤字比率に係る赤字・黒字の構成分析!F$39,"▲", "-")), 2) &gt;= 0, ABS(ROUND(VALUE(SUBSTITUTE(連結実質赤字比率に係る赤字・黒字の構成分析!F$39,"▲", "-")), 2)), NA())</f>
        <v>#N/A</v>
      </c>
      <c r="D31" s="180">
        <f>IF(ROUND(VALUE(SUBSTITUTE(連結実質赤字比率に係る赤字・黒字の構成分析!G$39,"▲", "-")), 2) &lt; 0, ABS(ROUND(VALUE(SUBSTITUTE(連結実質赤字比率に係る赤字・黒字の構成分析!G$39,"▲", "-")), 2)), NA())</f>
        <v>1.5</v>
      </c>
      <c r="E31" s="180" t="e">
        <f>IF(ROUND(VALUE(SUBSTITUTE(連結実質赤字比率に係る赤字・黒字の構成分析!G$39,"▲", "-")), 2) &gt;= 0, ABS(ROUND(VALUE(SUBSTITUTE(連結実質赤字比率に係る赤字・黒字の構成分析!G$39,"▲", "-")), 2)), NA())</f>
        <v>#N/A</v>
      </c>
      <c r="F31" s="180">
        <f>IF(ROUND(VALUE(SUBSTITUTE(連結実質赤字比率に係る赤字・黒字の構成分析!H$39,"▲", "-")), 2) &lt; 0, ABS(ROUND(VALUE(SUBSTITUTE(連結実質赤字比率に係る赤字・黒字の構成分析!H$39,"▲", "-")), 2)), NA())</f>
        <v>1.29</v>
      </c>
      <c r="G31" s="180" t="e">
        <f>IF(ROUND(VALUE(SUBSTITUTE(連結実質赤字比率に係る赤字・黒字の構成分析!H$39,"▲", "-")), 2) &gt;= 0, ABS(ROUND(VALUE(SUBSTITUTE(連結実質赤字比率に係る赤字・黒字の構成分析!H$39,"▲", "-")), 2)), NA())</f>
        <v>#N/A</v>
      </c>
      <c r="H31" s="180">
        <f>IF(ROUND(VALUE(SUBSTITUTE(連結実質赤字比率に係る赤字・黒字の構成分析!I$39,"▲", "-")), 2) &lt; 0, ABS(ROUND(VALUE(SUBSTITUTE(連結実質赤字比率に係る赤字・黒字の構成分析!I$39,"▲", "-")), 2)), NA())</f>
        <v>0.56000000000000005</v>
      </c>
      <c r="I31" s="180" t="e">
        <f>IF(ROUND(VALUE(SUBSTITUTE(連結実質赤字比率に係る赤字・黒字の構成分析!I$39,"▲", "-")), 2) &gt;= 0, ABS(ROUND(VALUE(SUBSTITUTE(連結実質赤字比率に係る赤字・黒字の構成分析!I$39,"▲", "-")), 2)), NA())</f>
        <v>#N/A</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1.91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2.4300000000000002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1.1200000000000001</v>
      </c>
    </row>
    <row r="33" spans="1:16" x14ac:dyDescent="0.15">
      <c r="A33" s="180" t="str">
        <f>IF(連結実質赤字比率に係る赤字・黒字の構成分析!C$37="",NA(),連結実質赤字比率に係る赤字・黒字の構成分析!C$37)</f>
        <v>介護保険費会計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1.25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1.71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1.52</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5.25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4.8899999999999997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4.3499999999999996</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5.08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5.19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5.14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5.18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5.3</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13.39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14.05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14.76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12.29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12.66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5033</v>
      </c>
      <c r="E42" s="181"/>
      <c r="F42" s="181"/>
      <c r="G42" s="181">
        <f>'実質公債費比率（分子）の構造'!L$52</f>
        <v>4751</v>
      </c>
      <c r="H42" s="181"/>
      <c r="I42" s="181"/>
      <c r="J42" s="181">
        <f>'実質公債費比率（分子）の構造'!M$52</f>
        <v>4797</v>
      </c>
      <c r="K42" s="181"/>
      <c r="L42" s="181"/>
      <c r="M42" s="181">
        <f>'実質公債費比率（分子）の構造'!N$52</f>
        <v>4688</v>
      </c>
      <c r="N42" s="181"/>
      <c r="O42" s="181"/>
      <c r="P42" s="181">
        <f>'実質公債費比率（分子）の構造'!O$52</f>
        <v>4762</v>
      </c>
    </row>
    <row r="43" spans="1:16" x14ac:dyDescent="0.15">
      <c r="A43" s="181" t="s">
        <v>64</v>
      </c>
      <c r="B43" s="181">
        <f>'実質公債費比率（分子）の構造'!K$51</f>
        <v>2</v>
      </c>
      <c r="C43" s="181"/>
      <c r="D43" s="181"/>
      <c r="E43" s="181">
        <f>'実質公債費比率（分子）の構造'!L$51</f>
        <v>2</v>
      </c>
      <c r="F43" s="181"/>
      <c r="G43" s="181"/>
      <c r="H43" s="181">
        <f>'実質公債費比率（分子）の構造'!M$51</f>
        <v>1</v>
      </c>
      <c r="I43" s="181"/>
      <c r="J43" s="181"/>
      <c r="K43" s="181">
        <f>'実質公債費比率（分子）の構造'!N$51</f>
        <v>0</v>
      </c>
      <c r="L43" s="181"/>
      <c r="M43" s="181"/>
      <c r="N43" s="181" t="str">
        <f>'実質公債費比率（分子）の構造'!O$51</f>
        <v>-</v>
      </c>
      <c r="O43" s="181"/>
      <c r="P43" s="181"/>
    </row>
    <row r="44" spans="1:16" x14ac:dyDescent="0.15">
      <c r="A44" s="181" t="s">
        <v>65</v>
      </c>
      <c r="B44" s="181">
        <f>'実質公債費比率（分子）の構造'!K$50</f>
        <v>104</v>
      </c>
      <c r="C44" s="181"/>
      <c r="D44" s="181"/>
      <c r="E44" s="181">
        <f>'実質公債費比率（分子）の構造'!L$50</f>
        <v>104</v>
      </c>
      <c r="F44" s="181"/>
      <c r="G44" s="181"/>
      <c r="H44" s="181">
        <f>'実質公債費比率（分子）の構造'!M$50</f>
        <v>95</v>
      </c>
      <c r="I44" s="181"/>
      <c r="J44" s="181"/>
      <c r="K44" s="181">
        <f>'実質公債費比率（分子）の構造'!N$50</f>
        <v>95</v>
      </c>
      <c r="L44" s="181"/>
      <c r="M44" s="181"/>
      <c r="N44" s="181">
        <f>'実質公債費比率（分子）の構造'!O$50</f>
        <v>94</v>
      </c>
      <c r="O44" s="181"/>
      <c r="P44" s="181"/>
    </row>
    <row r="45" spans="1:16" x14ac:dyDescent="0.15">
      <c r="A45" s="181" t="s">
        <v>66</v>
      </c>
      <c r="B45" s="181">
        <f>'実質公債費比率（分子）の構造'!K$49</f>
        <v>32</v>
      </c>
      <c r="C45" s="181"/>
      <c r="D45" s="181"/>
      <c r="E45" s="181">
        <f>'実質公債費比率（分子）の構造'!L$49</f>
        <v>28</v>
      </c>
      <c r="F45" s="181"/>
      <c r="G45" s="181"/>
      <c r="H45" s="181">
        <f>'実質公債費比率（分子）の構造'!M$49</f>
        <v>25</v>
      </c>
      <c r="I45" s="181"/>
      <c r="J45" s="181"/>
      <c r="K45" s="181">
        <f>'実質公債費比率（分子）の構造'!N$49</f>
        <v>23</v>
      </c>
      <c r="L45" s="181"/>
      <c r="M45" s="181"/>
      <c r="N45" s="181">
        <f>'実質公債費比率（分子）の構造'!O$49</f>
        <v>59</v>
      </c>
      <c r="O45" s="181"/>
      <c r="P45" s="181"/>
    </row>
    <row r="46" spans="1:16" x14ac:dyDescent="0.15">
      <c r="A46" s="181" t="s">
        <v>67</v>
      </c>
      <c r="B46" s="181">
        <f>'実質公債費比率（分子）の構造'!K$48</f>
        <v>1234</v>
      </c>
      <c r="C46" s="181"/>
      <c r="D46" s="181"/>
      <c r="E46" s="181">
        <f>'実質公債費比率（分子）の構造'!L$48</f>
        <v>1248</v>
      </c>
      <c r="F46" s="181"/>
      <c r="G46" s="181"/>
      <c r="H46" s="181">
        <f>'実質公債費比率（分子）の構造'!M$48</f>
        <v>1110</v>
      </c>
      <c r="I46" s="181"/>
      <c r="J46" s="181"/>
      <c r="K46" s="181">
        <f>'実質公債費比率（分子）の構造'!N$48</f>
        <v>1074</v>
      </c>
      <c r="L46" s="181"/>
      <c r="M46" s="181"/>
      <c r="N46" s="181">
        <f>'実質公債費比率（分子）の構造'!O$48</f>
        <v>1084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4928</v>
      </c>
      <c r="C49" s="181"/>
      <c r="D49" s="181"/>
      <c r="E49" s="181">
        <f>'実質公債費比率（分子）の構造'!L$45</f>
        <v>4566</v>
      </c>
      <c r="F49" s="181"/>
      <c r="G49" s="181"/>
      <c r="H49" s="181">
        <f>'実質公債費比率（分子）の構造'!M$45</f>
        <v>4780</v>
      </c>
      <c r="I49" s="181"/>
      <c r="J49" s="181"/>
      <c r="K49" s="181">
        <f>'実質公債費比率（分子）の構造'!N$45</f>
        <v>4762</v>
      </c>
      <c r="L49" s="181"/>
      <c r="M49" s="181"/>
      <c r="N49" s="181">
        <f>'実質公債費比率（分子）の構造'!O$45</f>
        <v>5049</v>
      </c>
      <c r="O49" s="181"/>
      <c r="P49" s="181"/>
    </row>
    <row r="50" spans="1:16" x14ac:dyDescent="0.15">
      <c r="A50" s="181" t="s">
        <v>71</v>
      </c>
      <c r="B50" s="181" t="e">
        <f>NA()</f>
        <v>#N/A</v>
      </c>
      <c r="C50" s="181">
        <f>IF(ISNUMBER('実質公債費比率（分子）の構造'!K$53),'実質公債費比率（分子）の構造'!K$53,NA())</f>
        <v>1267</v>
      </c>
      <c r="D50" s="181" t="e">
        <f>NA()</f>
        <v>#N/A</v>
      </c>
      <c r="E50" s="181" t="e">
        <f>NA()</f>
        <v>#N/A</v>
      </c>
      <c r="F50" s="181">
        <f>IF(ISNUMBER('実質公債費比率（分子）の構造'!L$53),'実質公債費比率（分子）の構造'!L$53,NA())</f>
        <v>1197</v>
      </c>
      <c r="G50" s="181" t="e">
        <f>NA()</f>
        <v>#N/A</v>
      </c>
      <c r="H50" s="181" t="e">
        <f>NA()</f>
        <v>#N/A</v>
      </c>
      <c r="I50" s="181">
        <f>IF(ISNUMBER('実質公債費比率（分子）の構造'!M$53),'実質公債費比率（分子）の構造'!M$53,NA())</f>
        <v>1214</v>
      </c>
      <c r="J50" s="181" t="e">
        <f>NA()</f>
        <v>#N/A</v>
      </c>
      <c r="K50" s="181" t="e">
        <f>NA()</f>
        <v>#N/A</v>
      </c>
      <c r="L50" s="181">
        <f>IF(ISNUMBER('実質公債費比率（分子）の構造'!N$53),'実質公債費比率（分子）の構造'!N$53,NA())</f>
        <v>1266</v>
      </c>
      <c r="M50" s="181" t="e">
        <f>NA()</f>
        <v>#N/A</v>
      </c>
      <c r="N50" s="181" t="e">
        <f>NA()</f>
        <v>#N/A</v>
      </c>
      <c r="O50" s="181">
        <f>IF(ISNUMBER('実質公債費比率（分子）の構造'!O$53),'実質公債費比率（分子）の構造'!O$53,NA())</f>
        <v>1524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42587</v>
      </c>
      <c r="E56" s="180"/>
      <c r="F56" s="180"/>
      <c r="G56" s="180">
        <f>'将来負担比率（分子）の構造'!J$52</f>
        <v>42054</v>
      </c>
      <c r="H56" s="180"/>
      <c r="I56" s="180"/>
      <c r="J56" s="180">
        <f>'将来負担比率（分子）の構造'!K$52</f>
        <v>41852</v>
      </c>
      <c r="K56" s="180"/>
      <c r="L56" s="180"/>
      <c r="M56" s="180">
        <f>'将来負担比率（分子）の構造'!L$52</f>
        <v>44129</v>
      </c>
      <c r="N56" s="180"/>
      <c r="O56" s="180"/>
      <c r="P56" s="180">
        <f>'将来負担比率（分子）の構造'!M$52</f>
        <v>42589</v>
      </c>
    </row>
    <row r="57" spans="1:16" x14ac:dyDescent="0.15">
      <c r="A57" s="180" t="s">
        <v>42</v>
      </c>
      <c r="B57" s="180"/>
      <c r="C57" s="180"/>
      <c r="D57" s="180">
        <f>'将来負担比率（分子）の構造'!I$51</f>
        <v>6163</v>
      </c>
      <c r="E57" s="180"/>
      <c r="F57" s="180"/>
      <c r="G57" s="180">
        <f>'将来負担比率（分子）の構造'!J$51</f>
        <v>6012</v>
      </c>
      <c r="H57" s="180"/>
      <c r="I57" s="180"/>
      <c r="J57" s="180">
        <f>'将来負担比率（分子）の構造'!K$51</f>
        <v>6002</v>
      </c>
      <c r="K57" s="180"/>
      <c r="L57" s="180"/>
      <c r="M57" s="180">
        <f>'将来負担比率（分子）の構造'!L$51</f>
        <v>6418</v>
      </c>
      <c r="N57" s="180"/>
      <c r="O57" s="180"/>
      <c r="P57" s="180">
        <f>'将来負担比率（分子）の構造'!M$51</f>
        <v>6279</v>
      </c>
    </row>
    <row r="58" spans="1:16" x14ac:dyDescent="0.15">
      <c r="A58" s="180" t="s">
        <v>41</v>
      </c>
      <c r="B58" s="180"/>
      <c r="C58" s="180"/>
      <c r="D58" s="180">
        <f>'将来負担比率（分子）の構造'!I$50</f>
        <v>14272</v>
      </c>
      <c r="E58" s="180"/>
      <c r="F58" s="180"/>
      <c r="G58" s="180">
        <f>'将来負担比率（分子）の構造'!J$50</f>
        <v>14958</v>
      </c>
      <c r="H58" s="180"/>
      <c r="I58" s="180"/>
      <c r="J58" s="180">
        <f>'将来負担比率（分子）の構造'!K$50</f>
        <v>15544</v>
      </c>
      <c r="K58" s="180"/>
      <c r="L58" s="180"/>
      <c r="M58" s="180">
        <f>'将来負担比率（分子）の構造'!L$50</f>
        <v>14781</v>
      </c>
      <c r="N58" s="180"/>
      <c r="O58" s="180"/>
      <c r="P58" s="180">
        <f>'将来負担比率（分子）の構造'!M$50</f>
        <v>14718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2096</v>
      </c>
      <c r="C61" s="180"/>
      <c r="D61" s="180"/>
      <c r="E61" s="180">
        <f>'将来負担比率（分子）の構造'!J$46</f>
        <v>1834</v>
      </c>
      <c r="F61" s="180"/>
      <c r="G61" s="180"/>
      <c r="H61" s="180">
        <f>'将来負担比率（分子）の構造'!K$46</f>
        <v>1722</v>
      </c>
      <c r="I61" s="180"/>
      <c r="J61" s="180"/>
      <c r="K61" s="180">
        <f>'将来負担比率（分子）の構造'!L$46</f>
        <v>1569</v>
      </c>
      <c r="L61" s="180"/>
      <c r="M61" s="180"/>
      <c r="N61" s="180">
        <f>'将来負担比率（分子）の構造'!M$46</f>
        <v>1407</v>
      </c>
      <c r="O61" s="180"/>
      <c r="P61" s="180"/>
    </row>
    <row r="62" spans="1:16" x14ac:dyDescent="0.15">
      <c r="A62" s="180" t="s">
        <v>35</v>
      </c>
      <c r="B62" s="180">
        <f>'将来負担比率（分子）の構造'!I$45</f>
        <v>5938</v>
      </c>
      <c r="C62" s="180"/>
      <c r="D62" s="180"/>
      <c r="E62" s="180">
        <f>'将来負担比率（分子）の構造'!J$45</f>
        <v>5625</v>
      </c>
      <c r="F62" s="180"/>
      <c r="G62" s="180"/>
      <c r="H62" s="180">
        <f>'将来負担比率（分子）の構造'!K$45</f>
        <v>5234</v>
      </c>
      <c r="I62" s="180"/>
      <c r="J62" s="180"/>
      <c r="K62" s="180">
        <f>'将来負担比率（分子）の構造'!L$45</f>
        <v>5137</v>
      </c>
      <c r="L62" s="180"/>
      <c r="M62" s="180"/>
      <c r="N62" s="180">
        <f>'将来負担比率（分子）の構造'!M$45</f>
        <v>4804</v>
      </c>
      <c r="O62" s="180"/>
      <c r="P62" s="180"/>
    </row>
    <row r="63" spans="1:16" x14ac:dyDescent="0.15">
      <c r="A63" s="180" t="s">
        <v>34</v>
      </c>
      <c r="B63" s="180">
        <f>'将来負担比率（分子）の構造'!I$44</f>
        <v>126</v>
      </c>
      <c r="C63" s="180"/>
      <c r="D63" s="180"/>
      <c r="E63" s="180">
        <f>'将来負担比率（分子）の構造'!J$44</f>
        <v>389</v>
      </c>
      <c r="F63" s="180"/>
      <c r="G63" s="180"/>
      <c r="H63" s="180">
        <f>'将来負担比率（分子）の構造'!K$44</f>
        <v>392</v>
      </c>
      <c r="I63" s="180"/>
      <c r="J63" s="180"/>
      <c r="K63" s="180">
        <f>'将来負担比率（分子）の構造'!L$44</f>
        <v>397</v>
      </c>
      <c r="L63" s="180"/>
      <c r="M63" s="180"/>
      <c r="N63" s="180">
        <f>'将来負担比率（分子）の構造'!M$44</f>
        <v>383</v>
      </c>
      <c r="O63" s="180"/>
      <c r="P63" s="180"/>
    </row>
    <row r="64" spans="1:16" x14ac:dyDescent="0.15">
      <c r="A64" s="180" t="s">
        <v>33</v>
      </c>
      <c r="B64" s="180">
        <f>'将来負担比率（分子）の構造'!I$43</f>
        <v>8847</v>
      </c>
      <c r="C64" s="180"/>
      <c r="D64" s="180"/>
      <c r="E64" s="180">
        <f>'将来負担比率（分子）の構造'!J$43</f>
        <v>8619</v>
      </c>
      <c r="F64" s="180"/>
      <c r="G64" s="180"/>
      <c r="H64" s="180">
        <f>'将来負担比率（分子）の構造'!K$43</f>
        <v>8091</v>
      </c>
      <c r="I64" s="180"/>
      <c r="J64" s="180"/>
      <c r="K64" s="180">
        <f>'将来負担比率（分子）の構造'!L$43</f>
        <v>8030</v>
      </c>
      <c r="L64" s="180"/>
      <c r="M64" s="180"/>
      <c r="N64" s="180">
        <f>'将来負担比率（分子）の構造'!M$43</f>
        <v>7518</v>
      </c>
      <c r="O64" s="180"/>
      <c r="P64" s="180"/>
    </row>
    <row r="65" spans="1:16" x14ac:dyDescent="0.15">
      <c r="A65" s="180" t="s">
        <v>32</v>
      </c>
      <c r="B65" s="180">
        <f>'将来負担比率（分子）の構造'!I$42</f>
        <v>572</v>
      </c>
      <c r="C65" s="180"/>
      <c r="D65" s="180"/>
      <c r="E65" s="180">
        <f>'将来負担比率（分子）の構造'!J$42</f>
        <v>622</v>
      </c>
      <c r="F65" s="180"/>
      <c r="G65" s="180"/>
      <c r="H65" s="180">
        <f>'将来負担比率（分子）の構造'!K$42</f>
        <v>586</v>
      </c>
      <c r="I65" s="180"/>
      <c r="J65" s="180"/>
      <c r="K65" s="180">
        <f>'将来負担比率（分子）の構造'!L$42</f>
        <v>550</v>
      </c>
      <c r="L65" s="180"/>
      <c r="M65" s="180"/>
      <c r="N65" s="180">
        <f>'将来負担比率（分子）の構造'!M$42</f>
        <v>456</v>
      </c>
      <c r="O65" s="180"/>
      <c r="P65" s="180"/>
    </row>
    <row r="66" spans="1:16" x14ac:dyDescent="0.15">
      <c r="A66" s="180" t="s">
        <v>31</v>
      </c>
      <c r="B66" s="180">
        <f>'将来負担比率（分子）の構造'!I$41</f>
        <v>54371</v>
      </c>
      <c r="C66" s="180"/>
      <c r="D66" s="180"/>
      <c r="E66" s="180">
        <f>'将来負担比率（分子）の構造'!J$41</f>
        <v>54929</v>
      </c>
      <c r="F66" s="180"/>
      <c r="G66" s="180"/>
      <c r="H66" s="180">
        <f>'将来負担比率（分子）の構造'!K$41</f>
        <v>56607</v>
      </c>
      <c r="I66" s="180"/>
      <c r="J66" s="180"/>
      <c r="K66" s="180">
        <f>'将来負担比率（分子）の構造'!L$41</f>
        <v>60731</v>
      </c>
      <c r="L66" s="180"/>
      <c r="M66" s="180"/>
      <c r="N66" s="180">
        <f>'将来負担比率（分子）の構造'!M$41</f>
        <v>61400</v>
      </c>
      <c r="O66" s="180"/>
      <c r="P66" s="180"/>
    </row>
    <row r="67" spans="1:16" x14ac:dyDescent="0.15">
      <c r="A67" s="180" t="s">
        <v>75</v>
      </c>
      <c r="B67" s="180" t="e">
        <f>NA()</f>
        <v>#N/A</v>
      </c>
      <c r="C67" s="180">
        <f>IF(ISNUMBER('将来負担比率（分子）の構造'!I$53), IF('将来負担比率（分子）の構造'!I$53 &lt; 0, 0, '将来負担比率（分子）の構造'!I$53), NA())</f>
        <v>8928</v>
      </c>
      <c r="D67" s="180" t="e">
        <f>NA()</f>
        <v>#N/A</v>
      </c>
      <c r="E67" s="180" t="e">
        <f>NA()</f>
        <v>#N/A</v>
      </c>
      <c r="F67" s="180">
        <f>IF(ISNUMBER('将来負担比率（分子）の構造'!J$53), IF('将来負担比率（分子）の構造'!J$53 &lt; 0, 0, '将来負担比率（分子）の構造'!J$53), NA())</f>
        <v>8995</v>
      </c>
      <c r="G67" s="180" t="e">
        <f>NA()</f>
        <v>#N/A</v>
      </c>
      <c r="H67" s="180" t="e">
        <f>NA()</f>
        <v>#N/A</v>
      </c>
      <c r="I67" s="180">
        <f>IF(ISNUMBER('将来負担比率（分子）の構造'!K$53), IF('将来負担比率（分子）の構造'!K$53 &lt; 0, 0, '将来負担比率（分子）の構造'!K$53), NA())</f>
        <v>9234</v>
      </c>
      <c r="J67" s="180" t="e">
        <f>NA()</f>
        <v>#N/A</v>
      </c>
      <c r="K67" s="180" t="e">
        <f>NA()</f>
        <v>#N/A</v>
      </c>
      <c r="L67" s="180">
        <f>IF(ISNUMBER('将来負担比率（分子）の構造'!L$53), IF('将来負担比率（分子）の構造'!L$53 &lt; 0, 0, '将来負担比率（分子）の構造'!L$53), NA())</f>
        <v>11086</v>
      </c>
      <c r="M67" s="180" t="e">
        <f>NA()</f>
        <v>#N/A</v>
      </c>
      <c r="N67" s="180" t="e">
        <f>NA()</f>
        <v>#N/A</v>
      </c>
      <c r="O67" s="180">
        <f>IF(ISNUMBER('将来負担比率（分子）の構造'!M$53), IF('将来負担比率（分子）の構造'!M$53 &lt; 0, 0, '将来負担比率（分子）の構造'!M$53), NA())</f>
        <v>12382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6208</v>
      </c>
      <c r="C72" s="184">
        <f>基金残高に係る経年分析!G55</f>
        <v>5666</v>
      </c>
      <c r="D72" s="184">
        <f>基金残高に係る経年分析!H55</f>
        <v>5418</v>
      </c>
    </row>
    <row r="73" spans="1:16" x14ac:dyDescent="0.15">
      <c r="A73" s="183" t="s">
        <v>78</v>
      </c>
      <c r="B73" s="184">
        <f>基金残高に係る経年分析!F56</f>
        <v>1168</v>
      </c>
      <c r="C73" s="184">
        <f>基金残高に係る経年分析!G56</f>
        <v>817</v>
      </c>
      <c r="D73" s="184">
        <f>基金残高に係る経年分析!H56</f>
        <v>817</v>
      </c>
    </row>
    <row r="74" spans="1:16" x14ac:dyDescent="0.15">
      <c r="A74" s="183" t="s">
        <v>79</v>
      </c>
      <c r="B74" s="184">
        <f>基金残高に係る経年分析!F57</f>
        <v>8546</v>
      </c>
      <c r="C74" s="184">
        <f>基金残高に係る経年分析!G57</f>
        <v>8556</v>
      </c>
      <c r="D74" s="184">
        <f>基金残高に係る経年分析!H57</f>
        <v>8386</v>
      </c>
    </row>
  </sheetData>
  <sheetProtection algorithmName="SHA-512" hashValue="ERKlde6Xlu/vueuDwjIkYGuNUvp6sRlx9IHFxxp3NLyS1GbJUhEuQzOeL34jBUiZIFuGrz/VhT1VtGQSY4aXEg==" saltValue="eeFzEkN9WTgVCxpfAZKD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8595448</v>
      </c>
      <c r="S5" s="669"/>
      <c r="T5" s="669"/>
      <c r="U5" s="669"/>
      <c r="V5" s="669"/>
      <c r="W5" s="669"/>
      <c r="X5" s="669"/>
      <c r="Y5" s="670"/>
      <c r="Z5" s="671">
        <v>17.600000000000001</v>
      </c>
      <c r="AA5" s="671"/>
      <c r="AB5" s="671"/>
      <c r="AC5" s="671"/>
      <c r="AD5" s="672">
        <v>8100436</v>
      </c>
      <c r="AE5" s="672"/>
      <c r="AF5" s="672"/>
      <c r="AG5" s="672"/>
      <c r="AH5" s="672"/>
      <c r="AI5" s="672"/>
      <c r="AJ5" s="672"/>
      <c r="AK5" s="672"/>
      <c r="AL5" s="673">
        <v>34.4</v>
      </c>
      <c r="AM5" s="674"/>
      <c r="AN5" s="674"/>
      <c r="AO5" s="675"/>
      <c r="AP5" s="665" t="s">
        <v>223</v>
      </c>
      <c r="AQ5" s="666"/>
      <c r="AR5" s="666"/>
      <c r="AS5" s="666"/>
      <c r="AT5" s="666"/>
      <c r="AU5" s="666"/>
      <c r="AV5" s="666"/>
      <c r="AW5" s="666"/>
      <c r="AX5" s="666"/>
      <c r="AY5" s="666"/>
      <c r="AZ5" s="666"/>
      <c r="BA5" s="666"/>
      <c r="BB5" s="666"/>
      <c r="BC5" s="666"/>
      <c r="BD5" s="666"/>
      <c r="BE5" s="666"/>
      <c r="BF5" s="667"/>
      <c r="BG5" s="679">
        <v>8079535</v>
      </c>
      <c r="BH5" s="680"/>
      <c r="BI5" s="680"/>
      <c r="BJ5" s="680"/>
      <c r="BK5" s="680"/>
      <c r="BL5" s="680"/>
      <c r="BM5" s="680"/>
      <c r="BN5" s="681"/>
      <c r="BO5" s="682">
        <v>94</v>
      </c>
      <c r="BP5" s="682"/>
      <c r="BQ5" s="682"/>
      <c r="BR5" s="682"/>
      <c r="BS5" s="683">
        <v>114058</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430936</v>
      </c>
      <c r="S6" s="680"/>
      <c r="T6" s="680"/>
      <c r="U6" s="680"/>
      <c r="V6" s="680"/>
      <c r="W6" s="680"/>
      <c r="X6" s="680"/>
      <c r="Y6" s="681"/>
      <c r="Z6" s="682">
        <v>0.9</v>
      </c>
      <c r="AA6" s="682"/>
      <c r="AB6" s="682"/>
      <c r="AC6" s="682"/>
      <c r="AD6" s="683">
        <v>430936</v>
      </c>
      <c r="AE6" s="683"/>
      <c r="AF6" s="683"/>
      <c r="AG6" s="683"/>
      <c r="AH6" s="683"/>
      <c r="AI6" s="683"/>
      <c r="AJ6" s="683"/>
      <c r="AK6" s="683"/>
      <c r="AL6" s="684">
        <v>1.8</v>
      </c>
      <c r="AM6" s="685"/>
      <c r="AN6" s="685"/>
      <c r="AO6" s="686"/>
      <c r="AP6" s="676" t="s">
        <v>228</v>
      </c>
      <c r="AQ6" s="677"/>
      <c r="AR6" s="677"/>
      <c r="AS6" s="677"/>
      <c r="AT6" s="677"/>
      <c r="AU6" s="677"/>
      <c r="AV6" s="677"/>
      <c r="AW6" s="677"/>
      <c r="AX6" s="677"/>
      <c r="AY6" s="677"/>
      <c r="AZ6" s="677"/>
      <c r="BA6" s="677"/>
      <c r="BB6" s="677"/>
      <c r="BC6" s="677"/>
      <c r="BD6" s="677"/>
      <c r="BE6" s="677"/>
      <c r="BF6" s="678"/>
      <c r="BG6" s="679">
        <v>8079535</v>
      </c>
      <c r="BH6" s="680"/>
      <c r="BI6" s="680"/>
      <c r="BJ6" s="680"/>
      <c r="BK6" s="680"/>
      <c r="BL6" s="680"/>
      <c r="BM6" s="680"/>
      <c r="BN6" s="681"/>
      <c r="BO6" s="682">
        <v>94</v>
      </c>
      <c r="BP6" s="682"/>
      <c r="BQ6" s="682"/>
      <c r="BR6" s="682"/>
      <c r="BS6" s="683">
        <v>114058</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245450</v>
      </c>
      <c r="CS6" s="680"/>
      <c r="CT6" s="680"/>
      <c r="CU6" s="680"/>
      <c r="CV6" s="680"/>
      <c r="CW6" s="680"/>
      <c r="CX6" s="680"/>
      <c r="CY6" s="681"/>
      <c r="CZ6" s="673">
        <v>0.5</v>
      </c>
      <c r="DA6" s="674"/>
      <c r="DB6" s="674"/>
      <c r="DC6" s="693"/>
      <c r="DD6" s="688" t="s">
        <v>230</v>
      </c>
      <c r="DE6" s="680"/>
      <c r="DF6" s="680"/>
      <c r="DG6" s="680"/>
      <c r="DH6" s="680"/>
      <c r="DI6" s="680"/>
      <c r="DJ6" s="680"/>
      <c r="DK6" s="680"/>
      <c r="DL6" s="680"/>
      <c r="DM6" s="680"/>
      <c r="DN6" s="680"/>
      <c r="DO6" s="680"/>
      <c r="DP6" s="681"/>
      <c r="DQ6" s="688">
        <v>245450</v>
      </c>
      <c r="DR6" s="680"/>
      <c r="DS6" s="680"/>
      <c r="DT6" s="680"/>
      <c r="DU6" s="680"/>
      <c r="DV6" s="680"/>
      <c r="DW6" s="680"/>
      <c r="DX6" s="680"/>
      <c r="DY6" s="680"/>
      <c r="DZ6" s="680"/>
      <c r="EA6" s="680"/>
      <c r="EB6" s="680"/>
      <c r="EC6" s="689"/>
    </row>
    <row r="7" spans="2:143" ht="11.25" customHeight="1" x14ac:dyDescent="0.15">
      <c r="B7" s="676" t="s">
        <v>231</v>
      </c>
      <c r="C7" s="677"/>
      <c r="D7" s="677"/>
      <c r="E7" s="677"/>
      <c r="F7" s="677"/>
      <c r="G7" s="677"/>
      <c r="H7" s="677"/>
      <c r="I7" s="677"/>
      <c r="J7" s="677"/>
      <c r="K7" s="677"/>
      <c r="L7" s="677"/>
      <c r="M7" s="677"/>
      <c r="N7" s="677"/>
      <c r="O7" s="677"/>
      <c r="P7" s="677"/>
      <c r="Q7" s="678"/>
      <c r="R7" s="679">
        <v>12475</v>
      </c>
      <c r="S7" s="680"/>
      <c r="T7" s="680"/>
      <c r="U7" s="680"/>
      <c r="V7" s="680"/>
      <c r="W7" s="680"/>
      <c r="X7" s="680"/>
      <c r="Y7" s="681"/>
      <c r="Z7" s="682">
        <v>0</v>
      </c>
      <c r="AA7" s="682"/>
      <c r="AB7" s="682"/>
      <c r="AC7" s="682"/>
      <c r="AD7" s="683">
        <v>12475</v>
      </c>
      <c r="AE7" s="683"/>
      <c r="AF7" s="683"/>
      <c r="AG7" s="683"/>
      <c r="AH7" s="683"/>
      <c r="AI7" s="683"/>
      <c r="AJ7" s="683"/>
      <c r="AK7" s="683"/>
      <c r="AL7" s="684">
        <v>0.1</v>
      </c>
      <c r="AM7" s="685"/>
      <c r="AN7" s="685"/>
      <c r="AO7" s="686"/>
      <c r="AP7" s="676" t="s">
        <v>232</v>
      </c>
      <c r="AQ7" s="677"/>
      <c r="AR7" s="677"/>
      <c r="AS7" s="677"/>
      <c r="AT7" s="677"/>
      <c r="AU7" s="677"/>
      <c r="AV7" s="677"/>
      <c r="AW7" s="677"/>
      <c r="AX7" s="677"/>
      <c r="AY7" s="677"/>
      <c r="AZ7" s="677"/>
      <c r="BA7" s="677"/>
      <c r="BB7" s="677"/>
      <c r="BC7" s="677"/>
      <c r="BD7" s="677"/>
      <c r="BE7" s="677"/>
      <c r="BF7" s="678"/>
      <c r="BG7" s="679">
        <v>4019668</v>
      </c>
      <c r="BH7" s="680"/>
      <c r="BI7" s="680"/>
      <c r="BJ7" s="680"/>
      <c r="BK7" s="680"/>
      <c r="BL7" s="680"/>
      <c r="BM7" s="680"/>
      <c r="BN7" s="681"/>
      <c r="BO7" s="682">
        <v>46.8</v>
      </c>
      <c r="BP7" s="682"/>
      <c r="BQ7" s="682"/>
      <c r="BR7" s="682"/>
      <c r="BS7" s="683">
        <v>114058</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4775029</v>
      </c>
      <c r="CS7" s="680"/>
      <c r="CT7" s="680"/>
      <c r="CU7" s="680"/>
      <c r="CV7" s="680"/>
      <c r="CW7" s="680"/>
      <c r="CX7" s="680"/>
      <c r="CY7" s="681"/>
      <c r="CZ7" s="682">
        <v>9.9</v>
      </c>
      <c r="DA7" s="682"/>
      <c r="DB7" s="682"/>
      <c r="DC7" s="682"/>
      <c r="DD7" s="688">
        <v>489739</v>
      </c>
      <c r="DE7" s="680"/>
      <c r="DF7" s="680"/>
      <c r="DG7" s="680"/>
      <c r="DH7" s="680"/>
      <c r="DI7" s="680"/>
      <c r="DJ7" s="680"/>
      <c r="DK7" s="680"/>
      <c r="DL7" s="680"/>
      <c r="DM7" s="680"/>
      <c r="DN7" s="680"/>
      <c r="DO7" s="680"/>
      <c r="DP7" s="681"/>
      <c r="DQ7" s="688">
        <v>3400293</v>
      </c>
      <c r="DR7" s="680"/>
      <c r="DS7" s="680"/>
      <c r="DT7" s="680"/>
      <c r="DU7" s="680"/>
      <c r="DV7" s="680"/>
      <c r="DW7" s="680"/>
      <c r="DX7" s="680"/>
      <c r="DY7" s="680"/>
      <c r="DZ7" s="680"/>
      <c r="EA7" s="680"/>
      <c r="EB7" s="680"/>
      <c r="EC7" s="689"/>
    </row>
    <row r="8" spans="2:143" ht="11.25" customHeight="1" x14ac:dyDescent="0.15">
      <c r="B8" s="676" t="s">
        <v>234</v>
      </c>
      <c r="C8" s="677"/>
      <c r="D8" s="677"/>
      <c r="E8" s="677"/>
      <c r="F8" s="677"/>
      <c r="G8" s="677"/>
      <c r="H8" s="677"/>
      <c r="I8" s="677"/>
      <c r="J8" s="677"/>
      <c r="K8" s="677"/>
      <c r="L8" s="677"/>
      <c r="M8" s="677"/>
      <c r="N8" s="677"/>
      <c r="O8" s="677"/>
      <c r="P8" s="677"/>
      <c r="Q8" s="678"/>
      <c r="R8" s="679">
        <v>16778</v>
      </c>
      <c r="S8" s="680"/>
      <c r="T8" s="680"/>
      <c r="U8" s="680"/>
      <c r="V8" s="680"/>
      <c r="W8" s="680"/>
      <c r="X8" s="680"/>
      <c r="Y8" s="681"/>
      <c r="Z8" s="682">
        <v>0</v>
      </c>
      <c r="AA8" s="682"/>
      <c r="AB8" s="682"/>
      <c r="AC8" s="682"/>
      <c r="AD8" s="683">
        <v>16778</v>
      </c>
      <c r="AE8" s="683"/>
      <c r="AF8" s="683"/>
      <c r="AG8" s="683"/>
      <c r="AH8" s="683"/>
      <c r="AI8" s="683"/>
      <c r="AJ8" s="683"/>
      <c r="AK8" s="683"/>
      <c r="AL8" s="684">
        <v>0.1</v>
      </c>
      <c r="AM8" s="685"/>
      <c r="AN8" s="685"/>
      <c r="AO8" s="686"/>
      <c r="AP8" s="676" t="s">
        <v>235</v>
      </c>
      <c r="AQ8" s="677"/>
      <c r="AR8" s="677"/>
      <c r="AS8" s="677"/>
      <c r="AT8" s="677"/>
      <c r="AU8" s="677"/>
      <c r="AV8" s="677"/>
      <c r="AW8" s="677"/>
      <c r="AX8" s="677"/>
      <c r="AY8" s="677"/>
      <c r="AZ8" s="677"/>
      <c r="BA8" s="677"/>
      <c r="BB8" s="677"/>
      <c r="BC8" s="677"/>
      <c r="BD8" s="677"/>
      <c r="BE8" s="677"/>
      <c r="BF8" s="678"/>
      <c r="BG8" s="679">
        <v>131044</v>
      </c>
      <c r="BH8" s="680"/>
      <c r="BI8" s="680"/>
      <c r="BJ8" s="680"/>
      <c r="BK8" s="680"/>
      <c r="BL8" s="680"/>
      <c r="BM8" s="680"/>
      <c r="BN8" s="681"/>
      <c r="BO8" s="682">
        <v>1.5</v>
      </c>
      <c r="BP8" s="682"/>
      <c r="BQ8" s="682"/>
      <c r="BR8" s="682"/>
      <c r="BS8" s="688" t="s">
        <v>230</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14517539</v>
      </c>
      <c r="CS8" s="680"/>
      <c r="CT8" s="680"/>
      <c r="CU8" s="680"/>
      <c r="CV8" s="680"/>
      <c r="CW8" s="680"/>
      <c r="CX8" s="680"/>
      <c r="CY8" s="681"/>
      <c r="CZ8" s="682">
        <v>30</v>
      </c>
      <c r="DA8" s="682"/>
      <c r="DB8" s="682"/>
      <c r="DC8" s="682"/>
      <c r="DD8" s="688">
        <v>242589</v>
      </c>
      <c r="DE8" s="680"/>
      <c r="DF8" s="680"/>
      <c r="DG8" s="680"/>
      <c r="DH8" s="680"/>
      <c r="DI8" s="680"/>
      <c r="DJ8" s="680"/>
      <c r="DK8" s="680"/>
      <c r="DL8" s="680"/>
      <c r="DM8" s="680"/>
      <c r="DN8" s="680"/>
      <c r="DO8" s="680"/>
      <c r="DP8" s="681"/>
      <c r="DQ8" s="688">
        <v>6401193</v>
      </c>
      <c r="DR8" s="680"/>
      <c r="DS8" s="680"/>
      <c r="DT8" s="680"/>
      <c r="DU8" s="680"/>
      <c r="DV8" s="680"/>
      <c r="DW8" s="680"/>
      <c r="DX8" s="680"/>
      <c r="DY8" s="680"/>
      <c r="DZ8" s="680"/>
      <c r="EA8" s="680"/>
      <c r="EB8" s="680"/>
      <c r="EC8" s="689"/>
    </row>
    <row r="9" spans="2:143" ht="11.25" customHeight="1" x14ac:dyDescent="0.15">
      <c r="B9" s="676" t="s">
        <v>237</v>
      </c>
      <c r="C9" s="677"/>
      <c r="D9" s="677"/>
      <c r="E9" s="677"/>
      <c r="F9" s="677"/>
      <c r="G9" s="677"/>
      <c r="H9" s="677"/>
      <c r="I9" s="677"/>
      <c r="J9" s="677"/>
      <c r="K9" s="677"/>
      <c r="L9" s="677"/>
      <c r="M9" s="677"/>
      <c r="N9" s="677"/>
      <c r="O9" s="677"/>
      <c r="P9" s="677"/>
      <c r="Q9" s="678"/>
      <c r="R9" s="679">
        <v>14461</v>
      </c>
      <c r="S9" s="680"/>
      <c r="T9" s="680"/>
      <c r="U9" s="680"/>
      <c r="V9" s="680"/>
      <c r="W9" s="680"/>
      <c r="X9" s="680"/>
      <c r="Y9" s="681"/>
      <c r="Z9" s="682">
        <v>0</v>
      </c>
      <c r="AA9" s="682"/>
      <c r="AB9" s="682"/>
      <c r="AC9" s="682"/>
      <c r="AD9" s="683">
        <v>14461</v>
      </c>
      <c r="AE9" s="683"/>
      <c r="AF9" s="683"/>
      <c r="AG9" s="683"/>
      <c r="AH9" s="683"/>
      <c r="AI9" s="683"/>
      <c r="AJ9" s="683"/>
      <c r="AK9" s="683"/>
      <c r="AL9" s="684">
        <v>0.1</v>
      </c>
      <c r="AM9" s="685"/>
      <c r="AN9" s="685"/>
      <c r="AO9" s="686"/>
      <c r="AP9" s="676" t="s">
        <v>238</v>
      </c>
      <c r="AQ9" s="677"/>
      <c r="AR9" s="677"/>
      <c r="AS9" s="677"/>
      <c r="AT9" s="677"/>
      <c r="AU9" s="677"/>
      <c r="AV9" s="677"/>
      <c r="AW9" s="677"/>
      <c r="AX9" s="677"/>
      <c r="AY9" s="677"/>
      <c r="AZ9" s="677"/>
      <c r="BA9" s="677"/>
      <c r="BB9" s="677"/>
      <c r="BC9" s="677"/>
      <c r="BD9" s="677"/>
      <c r="BE9" s="677"/>
      <c r="BF9" s="678"/>
      <c r="BG9" s="679">
        <v>3275895</v>
      </c>
      <c r="BH9" s="680"/>
      <c r="BI9" s="680"/>
      <c r="BJ9" s="680"/>
      <c r="BK9" s="680"/>
      <c r="BL9" s="680"/>
      <c r="BM9" s="680"/>
      <c r="BN9" s="681"/>
      <c r="BO9" s="682">
        <v>38.1</v>
      </c>
      <c r="BP9" s="682"/>
      <c r="BQ9" s="682"/>
      <c r="BR9" s="682"/>
      <c r="BS9" s="688" t="s">
        <v>230</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3897538</v>
      </c>
      <c r="CS9" s="680"/>
      <c r="CT9" s="680"/>
      <c r="CU9" s="680"/>
      <c r="CV9" s="680"/>
      <c r="CW9" s="680"/>
      <c r="CX9" s="680"/>
      <c r="CY9" s="681"/>
      <c r="CZ9" s="682">
        <v>8.1</v>
      </c>
      <c r="DA9" s="682"/>
      <c r="DB9" s="682"/>
      <c r="DC9" s="682"/>
      <c r="DD9" s="688">
        <v>310426</v>
      </c>
      <c r="DE9" s="680"/>
      <c r="DF9" s="680"/>
      <c r="DG9" s="680"/>
      <c r="DH9" s="680"/>
      <c r="DI9" s="680"/>
      <c r="DJ9" s="680"/>
      <c r="DK9" s="680"/>
      <c r="DL9" s="680"/>
      <c r="DM9" s="680"/>
      <c r="DN9" s="680"/>
      <c r="DO9" s="680"/>
      <c r="DP9" s="681"/>
      <c r="DQ9" s="688">
        <v>2745347</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230</v>
      </c>
      <c r="S10" s="680"/>
      <c r="T10" s="680"/>
      <c r="U10" s="680"/>
      <c r="V10" s="680"/>
      <c r="W10" s="680"/>
      <c r="X10" s="680"/>
      <c r="Y10" s="681"/>
      <c r="Z10" s="682" t="s">
        <v>230</v>
      </c>
      <c r="AA10" s="682"/>
      <c r="AB10" s="682"/>
      <c r="AC10" s="682"/>
      <c r="AD10" s="683" t="s">
        <v>230</v>
      </c>
      <c r="AE10" s="683"/>
      <c r="AF10" s="683"/>
      <c r="AG10" s="683"/>
      <c r="AH10" s="683"/>
      <c r="AI10" s="683"/>
      <c r="AJ10" s="683"/>
      <c r="AK10" s="683"/>
      <c r="AL10" s="684" t="s">
        <v>230</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267865</v>
      </c>
      <c r="BH10" s="680"/>
      <c r="BI10" s="680"/>
      <c r="BJ10" s="680"/>
      <c r="BK10" s="680"/>
      <c r="BL10" s="680"/>
      <c r="BM10" s="680"/>
      <c r="BN10" s="681"/>
      <c r="BO10" s="682">
        <v>3.1</v>
      </c>
      <c r="BP10" s="682"/>
      <c r="BQ10" s="682"/>
      <c r="BR10" s="682"/>
      <c r="BS10" s="688">
        <v>45043</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30161</v>
      </c>
      <c r="CS10" s="680"/>
      <c r="CT10" s="680"/>
      <c r="CU10" s="680"/>
      <c r="CV10" s="680"/>
      <c r="CW10" s="680"/>
      <c r="CX10" s="680"/>
      <c r="CY10" s="681"/>
      <c r="CZ10" s="682">
        <v>0.1</v>
      </c>
      <c r="DA10" s="682"/>
      <c r="DB10" s="682"/>
      <c r="DC10" s="682"/>
      <c r="DD10" s="688" t="s">
        <v>230</v>
      </c>
      <c r="DE10" s="680"/>
      <c r="DF10" s="680"/>
      <c r="DG10" s="680"/>
      <c r="DH10" s="680"/>
      <c r="DI10" s="680"/>
      <c r="DJ10" s="680"/>
      <c r="DK10" s="680"/>
      <c r="DL10" s="680"/>
      <c r="DM10" s="680"/>
      <c r="DN10" s="680"/>
      <c r="DO10" s="680"/>
      <c r="DP10" s="681"/>
      <c r="DQ10" s="688">
        <v>30062</v>
      </c>
      <c r="DR10" s="680"/>
      <c r="DS10" s="680"/>
      <c r="DT10" s="680"/>
      <c r="DU10" s="680"/>
      <c r="DV10" s="680"/>
      <c r="DW10" s="680"/>
      <c r="DX10" s="680"/>
      <c r="DY10" s="680"/>
      <c r="DZ10" s="680"/>
      <c r="EA10" s="680"/>
      <c r="EB10" s="680"/>
      <c r="EC10" s="689"/>
    </row>
    <row r="11" spans="2:143" ht="11.25" customHeight="1" x14ac:dyDescent="0.15">
      <c r="B11" s="676" t="s">
        <v>243</v>
      </c>
      <c r="C11" s="677"/>
      <c r="D11" s="677"/>
      <c r="E11" s="677"/>
      <c r="F11" s="677"/>
      <c r="G11" s="677"/>
      <c r="H11" s="677"/>
      <c r="I11" s="677"/>
      <c r="J11" s="677"/>
      <c r="K11" s="677"/>
      <c r="L11" s="677"/>
      <c r="M11" s="677"/>
      <c r="N11" s="677"/>
      <c r="O11" s="677"/>
      <c r="P11" s="677"/>
      <c r="Q11" s="678"/>
      <c r="R11" s="679" t="s">
        <v>230</v>
      </c>
      <c r="S11" s="680"/>
      <c r="T11" s="680"/>
      <c r="U11" s="680"/>
      <c r="V11" s="680"/>
      <c r="W11" s="680"/>
      <c r="X11" s="680"/>
      <c r="Y11" s="681"/>
      <c r="Z11" s="682" t="s">
        <v>230</v>
      </c>
      <c r="AA11" s="682"/>
      <c r="AB11" s="682"/>
      <c r="AC11" s="682"/>
      <c r="AD11" s="683" t="s">
        <v>230</v>
      </c>
      <c r="AE11" s="683"/>
      <c r="AF11" s="683"/>
      <c r="AG11" s="683"/>
      <c r="AH11" s="683"/>
      <c r="AI11" s="683"/>
      <c r="AJ11" s="683"/>
      <c r="AK11" s="683"/>
      <c r="AL11" s="684" t="s">
        <v>230</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344864</v>
      </c>
      <c r="BH11" s="680"/>
      <c r="BI11" s="680"/>
      <c r="BJ11" s="680"/>
      <c r="BK11" s="680"/>
      <c r="BL11" s="680"/>
      <c r="BM11" s="680"/>
      <c r="BN11" s="681"/>
      <c r="BO11" s="682">
        <v>4</v>
      </c>
      <c r="BP11" s="682"/>
      <c r="BQ11" s="682"/>
      <c r="BR11" s="682"/>
      <c r="BS11" s="688">
        <v>69015</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2063859</v>
      </c>
      <c r="CS11" s="680"/>
      <c r="CT11" s="680"/>
      <c r="CU11" s="680"/>
      <c r="CV11" s="680"/>
      <c r="CW11" s="680"/>
      <c r="CX11" s="680"/>
      <c r="CY11" s="681"/>
      <c r="CZ11" s="682">
        <v>4.3</v>
      </c>
      <c r="DA11" s="682"/>
      <c r="DB11" s="682"/>
      <c r="DC11" s="682"/>
      <c r="DD11" s="688">
        <v>200980</v>
      </c>
      <c r="DE11" s="680"/>
      <c r="DF11" s="680"/>
      <c r="DG11" s="680"/>
      <c r="DH11" s="680"/>
      <c r="DI11" s="680"/>
      <c r="DJ11" s="680"/>
      <c r="DK11" s="680"/>
      <c r="DL11" s="680"/>
      <c r="DM11" s="680"/>
      <c r="DN11" s="680"/>
      <c r="DO11" s="680"/>
      <c r="DP11" s="681"/>
      <c r="DQ11" s="688">
        <v>845086</v>
      </c>
      <c r="DR11" s="680"/>
      <c r="DS11" s="680"/>
      <c r="DT11" s="680"/>
      <c r="DU11" s="680"/>
      <c r="DV11" s="680"/>
      <c r="DW11" s="680"/>
      <c r="DX11" s="680"/>
      <c r="DY11" s="680"/>
      <c r="DZ11" s="680"/>
      <c r="EA11" s="680"/>
      <c r="EB11" s="680"/>
      <c r="EC11" s="689"/>
    </row>
    <row r="12" spans="2:143" ht="11.25" customHeight="1" x14ac:dyDescent="0.15">
      <c r="B12" s="676" t="s">
        <v>246</v>
      </c>
      <c r="C12" s="677"/>
      <c r="D12" s="677"/>
      <c r="E12" s="677"/>
      <c r="F12" s="677"/>
      <c r="G12" s="677"/>
      <c r="H12" s="677"/>
      <c r="I12" s="677"/>
      <c r="J12" s="677"/>
      <c r="K12" s="677"/>
      <c r="L12" s="677"/>
      <c r="M12" s="677"/>
      <c r="N12" s="677"/>
      <c r="O12" s="677"/>
      <c r="P12" s="677"/>
      <c r="Q12" s="678"/>
      <c r="R12" s="679">
        <v>1638125</v>
      </c>
      <c r="S12" s="680"/>
      <c r="T12" s="680"/>
      <c r="U12" s="680"/>
      <c r="V12" s="680"/>
      <c r="W12" s="680"/>
      <c r="X12" s="680"/>
      <c r="Y12" s="681"/>
      <c r="Z12" s="682">
        <v>3.4</v>
      </c>
      <c r="AA12" s="682"/>
      <c r="AB12" s="682"/>
      <c r="AC12" s="682"/>
      <c r="AD12" s="683">
        <v>1638125</v>
      </c>
      <c r="AE12" s="683"/>
      <c r="AF12" s="683"/>
      <c r="AG12" s="683"/>
      <c r="AH12" s="683"/>
      <c r="AI12" s="683"/>
      <c r="AJ12" s="683"/>
      <c r="AK12" s="683"/>
      <c r="AL12" s="684">
        <v>6.9</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3207460</v>
      </c>
      <c r="BH12" s="680"/>
      <c r="BI12" s="680"/>
      <c r="BJ12" s="680"/>
      <c r="BK12" s="680"/>
      <c r="BL12" s="680"/>
      <c r="BM12" s="680"/>
      <c r="BN12" s="681"/>
      <c r="BO12" s="682">
        <v>37.299999999999997</v>
      </c>
      <c r="BP12" s="682"/>
      <c r="BQ12" s="682"/>
      <c r="BR12" s="682"/>
      <c r="BS12" s="688" t="s">
        <v>230</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2327161</v>
      </c>
      <c r="CS12" s="680"/>
      <c r="CT12" s="680"/>
      <c r="CU12" s="680"/>
      <c r="CV12" s="680"/>
      <c r="CW12" s="680"/>
      <c r="CX12" s="680"/>
      <c r="CY12" s="681"/>
      <c r="CZ12" s="682">
        <v>4.8</v>
      </c>
      <c r="DA12" s="682"/>
      <c r="DB12" s="682"/>
      <c r="DC12" s="682"/>
      <c r="DD12" s="688">
        <v>85681</v>
      </c>
      <c r="DE12" s="680"/>
      <c r="DF12" s="680"/>
      <c r="DG12" s="680"/>
      <c r="DH12" s="680"/>
      <c r="DI12" s="680"/>
      <c r="DJ12" s="680"/>
      <c r="DK12" s="680"/>
      <c r="DL12" s="680"/>
      <c r="DM12" s="680"/>
      <c r="DN12" s="680"/>
      <c r="DO12" s="680"/>
      <c r="DP12" s="681"/>
      <c r="DQ12" s="688">
        <v>636485</v>
      </c>
      <c r="DR12" s="680"/>
      <c r="DS12" s="680"/>
      <c r="DT12" s="680"/>
      <c r="DU12" s="680"/>
      <c r="DV12" s="680"/>
      <c r="DW12" s="680"/>
      <c r="DX12" s="680"/>
      <c r="DY12" s="680"/>
      <c r="DZ12" s="680"/>
      <c r="EA12" s="680"/>
      <c r="EB12" s="680"/>
      <c r="EC12" s="689"/>
    </row>
    <row r="13" spans="2:143" ht="11.25" customHeight="1" x14ac:dyDescent="0.15">
      <c r="B13" s="676" t="s">
        <v>249</v>
      </c>
      <c r="C13" s="677"/>
      <c r="D13" s="677"/>
      <c r="E13" s="677"/>
      <c r="F13" s="677"/>
      <c r="G13" s="677"/>
      <c r="H13" s="677"/>
      <c r="I13" s="677"/>
      <c r="J13" s="677"/>
      <c r="K13" s="677"/>
      <c r="L13" s="677"/>
      <c r="M13" s="677"/>
      <c r="N13" s="677"/>
      <c r="O13" s="677"/>
      <c r="P13" s="677"/>
      <c r="Q13" s="678"/>
      <c r="R13" s="679">
        <v>13722</v>
      </c>
      <c r="S13" s="680"/>
      <c r="T13" s="680"/>
      <c r="U13" s="680"/>
      <c r="V13" s="680"/>
      <c r="W13" s="680"/>
      <c r="X13" s="680"/>
      <c r="Y13" s="681"/>
      <c r="Z13" s="682">
        <v>0</v>
      </c>
      <c r="AA13" s="682"/>
      <c r="AB13" s="682"/>
      <c r="AC13" s="682"/>
      <c r="AD13" s="683">
        <v>13722</v>
      </c>
      <c r="AE13" s="683"/>
      <c r="AF13" s="683"/>
      <c r="AG13" s="683"/>
      <c r="AH13" s="683"/>
      <c r="AI13" s="683"/>
      <c r="AJ13" s="683"/>
      <c r="AK13" s="683"/>
      <c r="AL13" s="684">
        <v>0.1</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3185376</v>
      </c>
      <c r="BH13" s="680"/>
      <c r="BI13" s="680"/>
      <c r="BJ13" s="680"/>
      <c r="BK13" s="680"/>
      <c r="BL13" s="680"/>
      <c r="BM13" s="680"/>
      <c r="BN13" s="681"/>
      <c r="BO13" s="682">
        <v>37.1</v>
      </c>
      <c r="BP13" s="682"/>
      <c r="BQ13" s="682"/>
      <c r="BR13" s="682"/>
      <c r="BS13" s="688" t="s">
        <v>230</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8210868</v>
      </c>
      <c r="CS13" s="680"/>
      <c r="CT13" s="680"/>
      <c r="CU13" s="680"/>
      <c r="CV13" s="680"/>
      <c r="CW13" s="680"/>
      <c r="CX13" s="680"/>
      <c r="CY13" s="681"/>
      <c r="CZ13" s="682">
        <v>17</v>
      </c>
      <c r="DA13" s="682"/>
      <c r="DB13" s="682"/>
      <c r="DC13" s="682"/>
      <c r="DD13" s="688">
        <v>2647414</v>
      </c>
      <c r="DE13" s="680"/>
      <c r="DF13" s="680"/>
      <c r="DG13" s="680"/>
      <c r="DH13" s="680"/>
      <c r="DI13" s="680"/>
      <c r="DJ13" s="680"/>
      <c r="DK13" s="680"/>
      <c r="DL13" s="680"/>
      <c r="DM13" s="680"/>
      <c r="DN13" s="680"/>
      <c r="DO13" s="680"/>
      <c r="DP13" s="681"/>
      <c r="DQ13" s="688">
        <v>4026236</v>
      </c>
      <c r="DR13" s="680"/>
      <c r="DS13" s="680"/>
      <c r="DT13" s="680"/>
      <c r="DU13" s="680"/>
      <c r="DV13" s="680"/>
      <c r="DW13" s="680"/>
      <c r="DX13" s="680"/>
      <c r="DY13" s="680"/>
      <c r="DZ13" s="680"/>
      <c r="EA13" s="680"/>
      <c r="EB13" s="680"/>
      <c r="EC13" s="689"/>
    </row>
    <row r="14" spans="2:143" ht="11.25" customHeight="1" x14ac:dyDescent="0.15">
      <c r="B14" s="676" t="s">
        <v>252</v>
      </c>
      <c r="C14" s="677"/>
      <c r="D14" s="677"/>
      <c r="E14" s="677"/>
      <c r="F14" s="677"/>
      <c r="G14" s="677"/>
      <c r="H14" s="677"/>
      <c r="I14" s="677"/>
      <c r="J14" s="677"/>
      <c r="K14" s="677"/>
      <c r="L14" s="677"/>
      <c r="M14" s="677"/>
      <c r="N14" s="677"/>
      <c r="O14" s="677"/>
      <c r="P14" s="677"/>
      <c r="Q14" s="678"/>
      <c r="R14" s="679" t="s">
        <v>230</v>
      </c>
      <c r="S14" s="680"/>
      <c r="T14" s="680"/>
      <c r="U14" s="680"/>
      <c r="V14" s="680"/>
      <c r="W14" s="680"/>
      <c r="X14" s="680"/>
      <c r="Y14" s="681"/>
      <c r="Z14" s="682" t="s">
        <v>230</v>
      </c>
      <c r="AA14" s="682"/>
      <c r="AB14" s="682"/>
      <c r="AC14" s="682"/>
      <c r="AD14" s="683" t="s">
        <v>230</v>
      </c>
      <c r="AE14" s="683"/>
      <c r="AF14" s="683"/>
      <c r="AG14" s="683"/>
      <c r="AH14" s="683"/>
      <c r="AI14" s="683"/>
      <c r="AJ14" s="683"/>
      <c r="AK14" s="683"/>
      <c r="AL14" s="684" t="s">
        <v>230</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194367</v>
      </c>
      <c r="BH14" s="680"/>
      <c r="BI14" s="680"/>
      <c r="BJ14" s="680"/>
      <c r="BK14" s="680"/>
      <c r="BL14" s="680"/>
      <c r="BM14" s="680"/>
      <c r="BN14" s="681"/>
      <c r="BO14" s="682">
        <v>2.2999999999999998</v>
      </c>
      <c r="BP14" s="682"/>
      <c r="BQ14" s="682"/>
      <c r="BR14" s="682"/>
      <c r="BS14" s="688" t="s">
        <v>230</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1334549</v>
      </c>
      <c r="CS14" s="680"/>
      <c r="CT14" s="680"/>
      <c r="CU14" s="680"/>
      <c r="CV14" s="680"/>
      <c r="CW14" s="680"/>
      <c r="CX14" s="680"/>
      <c r="CY14" s="681"/>
      <c r="CZ14" s="682">
        <v>2.8</v>
      </c>
      <c r="DA14" s="682"/>
      <c r="DB14" s="682"/>
      <c r="DC14" s="682"/>
      <c r="DD14" s="688">
        <v>2733</v>
      </c>
      <c r="DE14" s="680"/>
      <c r="DF14" s="680"/>
      <c r="DG14" s="680"/>
      <c r="DH14" s="680"/>
      <c r="DI14" s="680"/>
      <c r="DJ14" s="680"/>
      <c r="DK14" s="680"/>
      <c r="DL14" s="680"/>
      <c r="DM14" s="680"/>
      <c r="DN14" s="680"/>
      <c r="DO14" s="680"/>
      <c r="DP14" s="681"/>
      <c r="DQ14" s="688">
        <v>1290958</v>
      </c>
      <c r="DR14" s="680"/>
      <c r="DS14" s="680"/>
      <c r="DT14" s="680"/>
      <c r="DU14" s="680"/>
      <c r="DV14" s="680"/>
      <c r="DW14" s="680"/>
      <c r="DX14" s="680"/>
      <c r="DY14" s="680"/>
      <c r="DZ14" s="680"/>
      <c r="EA14" s="680"/>
      <c r="EB14" s="680"/>
      <c r="EC14" s="689"/>
    </row>
    <row r="15" spans="2:143" ht="11.25" customHeight="1" x14ac:dyDescent="0.15">
      <c r="B15" s="676" t="s">
        <v>255</v>
      </c>
      <c r="C15" s="677"/>
      <c r="D15" s="677"/>
      <c r="E15" s="677"/>
      <c r="F15" s="677"/>
      <c r="G15" s="677"/>
      <c r="H15" s="677"/>
      <c r="I15" s="677"/>
      <c r="J15" s="677"/>
      <c r="K15" s="677"/>
      <c r="L15" s="677"/>
      <c r="M15" s="677"/>
      <c r="N15" s="677"/>
      <c r="O15" s="677"/>
      <c r="P15" s="677"/>
      <c r="Q15" s="678"/>
      <c r="R15" s="679">
        <v>95550</v>
      </c>
      <c r="S15" s="680"/>
      <c r="T15" s="680"/>
      <c r="U15" s="680"/>
      <c r="V15" s="680"/>
      <c r="W15" s="680"/>
      <c r="X15" s="680"/>
      <c r="Y15" s="681"/>
      <c r="Z15" s="682">
        <v>0.2</v>
      </c>
      <c r="AA15" s="682"/>
      <c r="AB15" s="682"/>
      <c r="AC15" s="682"/>
      <c r="AD15" s="683">
        <v>95550</v>
      </c>
      <c r="AE15" s="683"/>
      <c r="AF15" s="683"/>
      <c r="AG15" s="683"/>
      <c r="AH15" s="683"/>
      <c r="AI15" s="683"/>
      <c r="AJ15" s="683"/>
      <c r="AK15" s="683"/>
      <c r="AL15" s="684">
        <v>0.4</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658040</v>
      </c>
      <c r="BH15" s="680"/>
      <c r="BI15" s="680"/>
      <c r="BJ15" s="680"/>
      <c r="BK15" s="680"/>
      <c r="BL15" s="680"/>
      <c r="BM15" s="680"/>
      <c r="BN15" s="681"/>
      <c r="BO15" s="682">
        <v>7.7</v>
      </c>
      <c r="BP15" s="682"/>
      <c r="BQ15" s="682"/>
      <c r="BR15" s="682"/>
      <c r="BS15" s="688" t="s">
        <v>230</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5718553</v>
      </c>
      <c r="CS15" s="680"/>
      <c r="CT15" s="680"/>
      <c r="CU15" s="680"/>
      <c r="CV15" s="680"/>
      <c r="CW15" s="680"/>
      <c r="CX15" s="680"/>
      <c r="CY15" s="681"/>
      <c r="CZ15" s="682">
        <v>11.8</v>
      </c>
      <c r="DA15" s="682"/>
      <c r="DB15" s="682"/>
      <c r="DC15" s="682"/>
      <c r="DD15" s="688">
        <v>2186263</v>
      </c>
      <c r="DE15" s="680"/>
      <c r="DF15" s="680"/>
      <c r="DG15" s="680"/>
      <c r="DH15" s="680"/>
      <c r="DI15" s="680"/>
      <c r="DJ15" s="680"/>
      <c r="DK15" s="680"/>
      <c r="DL15" s="680"/>
      <c r="DM15" s="680"/>
      <c r="DN15" s="680"/>
      <c r="DO15" s="680"/>
      <c r="DP15" s="681"/>
      <c r="DQ15" s="688">
        <v>3222514</v>
      </c>
      <c r="DR15" s="680"/>
      <c r="DS15" s="680"/>
      <c r="DT15" s="680"/>
      <c r="DU15" s="680"/>
      <c r="DV15" s="680"/>
      <c r="DW15" s="680"/>
      <c r="DX15" s="680"/>
      <c r="DY15" s="680"/>
      <c r="DZ15" s="680"/>
      <c r="EA15" s="680"/>
      <c r="EB15" s="680"/>
      <c r="EC15" s="689"/>
    </row>
    <row r="16" spans="2:143" ht="11.25" customHeight="1" x14ac:dyDescent="0.15">
      <c r="B16" s="676" t="s">
        <v>258</v>
      </c>
      <c r="C16" s="677"/>
      <c r="D16" s="677"/>
      <c r="E16" s="677"/>
      <c r="F16" s="677"/>
      <c r="G16" s="677"/>
      <c r="H16" s="677"/>
      <c r="I16" s="677"/>
      <c r="J16" s="677"/>
      <c r="K16" s="677"/>
      <c r="L16" s="677"/>
      <c r="M16" s="677"/>
      <c r="N16" s="677"/>
      <c r="O16" s="677"/>
      <c r="P16" s="677"/>
      <c r="Q16" s="678"/>
      <c r="R16" s="679" t="s">
        <v>230</v>
      </c>
      <c r="S16" s="680"/>
      <c r="T16" s="680"/>
      <c r="U16" s="680"/>
      <c r="V16" s="680"/>
      <c r="W16" s="680"/>
      <c r="X16" s="680"/>
      <c r="Y16" s="681"/>
      <c r="Z16" s="682" t="s">
        <v>230</v>
      </c>
      <c r="AA16" s="682"/>
      <c r="AB16" s="682"/>
      <c r="AC16" s="682"/>
      <c r="AD16" s="683" t="s">
        <v>230</v>
      </c>
      <c r="AE16" s="683"/>
      <c r="AF16" s="683"/>
      <c r="AG16" s="683"/>
      <c r="AH16" s="683"/>
      <c r="AI16" s="683"/>
      <c r="AJ16" s="683"/>
      <c r="AK16" s="683"/>
      <c r="AL16" s="684" t="s">
        <v>230</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230</v>
      </c>
      <c r="BH16" s="680"/>
      <c r="BI16" s="680"/>
      <c r="BJ16" s="680"/>
      <c r="BK16" s="680"/>
      <c r="BL16" s="680"/>
      <c r="BM16" s="680"/>
      <c r="BN16" s="681"/>
      <c r="BO16" s="682" t="s">
        <v>230</v>
      </c>
      <c r="BP16" s="682"/>
      <c r="BQ16" s="682"/>
      <c r="BR16" s="682"/>
      <c r="BS16" s="688" t="s">
        <v>230</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v>175836</v>
      </c>
      <c r="CS16" s="680"/>
      <c r="CT16" s="680"/>
      <c r="CU16" s="680"/>
      <c r="CV16" s="680"/>
      <c r="CW16" s="680"/>
      <c r="CX16" s="680"/>
      <c r="CY16" s="681"/>
      <c r="CZ16" s="682">
        <v>0.4</v>
      </c>
      <c r="DA16" s="682"/>
      <c r="DB16" s="682"/>
      <c r="DC16" s="682"/>
      <c r="DD16" s="688" t="s">
        <v>230</v>
      </c>
      <c r="DE16" s="680"/>
      <c r="DF16" s="680"/>
      <c r="DG16" s="680"/>
      <c r="DH16" s="680"/>
      <c r="DI16" s="680"/>
      <c r="DJ16" s="680"/>
      <c r="DK16" s="680"/>
      <c r="DL16" s="680"/>
      <c r="DM16" s="680"/>
      <c r="DN16" s="680"/>
      <c r="DO16" s="680"/>
      <c r="DP16" s="681"/>
      <c r="DQ16" s="688">
        <v>4967</v>
      </c>
      <c r="DR16" s="680"/>
      <c r="DS16" s="680"/>
      <c r="DT16" s="680"/>
      <c r="DU16" s="680"/>
      <c r="DV16" s="680"/>
      <c r="DW16" s="680"/>
      <c r="DX16" s="680"/>
      <c r="DY16" s="680"/>
      <c r="DZ16" s="680"/>
      <c r="EA16" s="680"/>
      <c r="EB16" s="680"/>
      <c r="EC16" s="689"/>
    </row>
    <row r="17" spans="2:133" ht="11.25" customHeight="1" x14ac:dyDescent="0.15">
      <c r="B17" s="676" t="s">
        <v>261</v>
      </c>
      <c r="C17" s="677"/>
      <c r="D17" s="677"/>
      <c r="E17" s="677"/>
      <c r="F17" s="677"/>
      <c r="G17" s="677"/>
      <c r="H17" s="677"/>
      <c r="I17" s="677"/>
      <c r="J17" s="677"/>
      <c r="K17" s="677"/>
      <c r="L17" s="677"/>
      <c r="M17" s="677"/>
      <c r="N17" s="677"/>
      <c r="O17" s="677"/>
      <c r="P17" s="677"/>
      <c r="Q17" s="678"/>
      <c r="R17" s="679">
        <v>34459</v>
      </c>
      <c r="S17" s="680"/>
      <c r="T17" s="680"/>
      <c r="U17" s="680"/>
      <c r="V17" s="680"/>
      <c r="W17" s="680"/>
      <c r="X17" s="680"/>
      <c r="Y17" s="681"/>
      <c r="Z17" s="682">
        <v>0.1</v>
      </c>
      <c r="AA17" s="682"/>
      <c r="AB17" s="682"/>
      <c r="AC17" s="682"/>
      <c r="AD17" s="683">
        <v>34459</v>
      </c>
      <c r="AE17" s="683"/>
      <c r="AF17" s="683"/>
      <c r="AG17" s="683"/>
      <c r="AH17" s="683"/>
      <c r="AI17" s="683"/>
      <c r="AJ17" s="683"/>
      <c r="AK17" s="683"/>
      <c r="AL17" s="684">
        <v>0.1</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230</v>
      </c>
      <c r="BH17" s="680"/>
      <c r="BI17" s="680"/>
      <c r="BJ17" s="680"/>
      <c r="BK17" s="680"/>
      <c r="BL17" s="680"/>
      <c r="BM17" s="680"/>
      <c r="BN17" s="681"/>
      <c r="BO17" s="682" t="s">
        <v>230</v>
      </c>
      <c r="BP17" s="682"/>
      <c r="BQ17" s="682"/>
      <c r="BR17" s="682"/>
      <c r="BS17" s="688" t="s">
        <v>230</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5048914</v>
      </c>
      <c r="CS17" s="680"/>
      <c r="CT17" s="680"/>
      <c r="CU17" s="680"/>
      <c r="CV17" s="680"/>
      <c r="CW17" s="680"/>
      <c r="CX17" s="680"/>
      <c r="CY17" s="681"/>
      <c r="CZ17" s="682">
        <v>10.4</v>
      </c>
      <c r="DA17" s="682"/>
      <c r="DB17" s="682"/>
      <c r="DC17" s="682"/>
      <c r="DD17" s="688" t="s">
        <v>230</v>
      </c>
      <c r="DE17" s="680"/>
      <c r="DF17" s="680"/>
      <c r="DG17" s="680"/>
      <c r="DH17" s="680"/>
      <c r="DI17" s="680"/>
      <c r="DJ17" s="680"/>
      <c r="DK17" s="680"/>
      <c r="DL17" s="680"/>
      <c r="DM17" s="680"/>
      <c r="DN17" s="680"/>
      <c r="DO17" s="680"/>
      <c r="DP17" s="681"/>
      <c r="DQ17" s="688">
        <v>4903543</v>
      </c>
      <c r="DR17" s="680"/>
      <c r="DS17" s="680"/>
      <c r="DT17" s="680"/>
      <c r="DU17" s="680"/>
      <c r="DV17" s="680"/>
      <c r="DW17" s="680"/>
      <c r="DX17" s="680"/>
      <c r="DY17" s="680"/>
      <c r="DZ17" s="680"/>
      <c r="EA17" s="680"/>
      <c r="EB17" s="680"/>
      <c r="EC17" s="689"/>
    </row>
    <row r="18" spans="2:133" ht="11.25" customHeight="1" x14ac:dyDescent="0.15">
      <c r="B18" s="676" t="s">
        <v>264</v>
      </c>
      <c r="C18" s="677"/>
      <c r="D18" s="677"/>
      <c r="E18" s="677"/>
      <c r="F18" s="677"/>
      <c r="G18" s="677"/>
      <c r="H18" s="677"/>
      <c r="I18" s="677"/>
      <c r="J18" s="677"/>
      <c r="K18" s="677"/>
      <c r="L18" s="677"/>
      <c r="M18" s="677"/>
      <c r="N18" s="677"/>
      <c r="O18" s="677"/>
      <c r="P18" s="677"/>
      <c r="Q18" s="678"/>
      <c r="R18" s="679">
        <v>14880043</v>
      </c>
      <c r="S18" s="680"/>
      <c r="T18" s="680"/>
      <c r="U18" s="680"/>
      <c r="V18" s="680"/>
      <c r="W18" s="680"/>
      <c r="X18" s="680"/>
      <c r="Y18" s="681"/>
      <c r="Z18" s="682">
        <v>30.5</v>
      </c>
      <c r="AA18" s="682"/>
      <c r="AB18" s="682"/>
      <c r="AC18" s="682"/>
      <c r="AD18" s="683">
        <v>13135522</v>
      </c>
      <c r="AE18" s="683"/>
      <c r="AF18" s="683"/>
      <c r="AG18" s="683"/>
      <c r="AH18" s="683"/>
      <c r="AI18" s="683"/>
      <c r="AJ18" s="683"/>
      <c r="AK18" s="683"/>
      <c r="AL18" s="684">
        <v>55.7</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230</v>
      </c>
      <c r="BH18" s="680"/>
      <c r="BI18" s="680"/>
      <c r="BJ18" s="680"/>
      <c r="BK18" s="680"/>
      <c r="BL18" s="680"/>
      <c r="BM18" s="680"/>
      <c r="BN18" s="681"/>
      <c r="BO18" s="682" t="s">
        <v>230</v>
      </c>
      <c r="BP18" s="682"/>
      <c r="BQ18" s="682"/>
      <c r="BR18" s="682"/>
      <c r="BS18" s="688" t="s">
        <v>230</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v>43818</v>
      </c>
      <c r="CS18" s="680"/>
      <c r="CT18" s="680"/>
      <c r="CU18" s="680"/>
      <c r="CV18" s="680"/>
      <c r="CW18" s="680"/>
      <c r="CX18" s="680"/>
      <c r="CY18" s="681"/>
      <c r="CZ18" s="682">
        <v>0.1</v>
      </c>
      <c r="DA18" s="682"/>
      <c r="DB18" s="682"/>
      <c r="DC18" s="682"/>
      <c r="DD18" s="688">
        <v>43818</v>
      </c>
      <c r="DE18" s="680"/>
      <c r="DF18" s="680"/>
      <c r="DG18" s="680"/>
      <c r="DH18" s="680"/>
      <c r="DI18" s="680"/>
      <c r="DJ18" s="680"/>
      <c r="DK18" s="680"/>
      <c r="DL18" s="680"/>
      <c r="DM18" s="680"/>
      <c r="DN18" s="680"/>
      <c r="DO18" s="680"/>
      <c r="DP18" s="681"/>
      <c r="DQ18" s="688">
        <v>43818</v>
      </c>
      <c r="DR18" s="680"/>
      <c r="DS18" s="680"/>
      <c r="DT18" s="680"/>
      <c r="DU18" s="680"/>
      <c r="DV18" s="680"/>
      <c r="DW18" s="680"/>
      <c r="DX18" s="680"/>
      <c r="DY18" s="680"/>
      <c r="DZ18" s="680"/>
      <c r="EA18" s="680"/>
      <c r="EB18" s="680"/>
      <c r="EC18" s="689"/>
    </row>
    <row r="19" spans="2:133" ht="11.25" customHeight="1" x14ac:dyDescent="0.15">
      <c r="B19" s="676" t="s">
        <v>267</v>
      </c>
      <c r="C19" s="677"/>
      <c r="D19" s="677"/>
      <c r="E19" s="677"/>
      <c r="F19" s="677"/>
      <c r="G19" s="677"/>
      <c r="H19" s="677"/>
      <c r="I19" s="677"/>
      <c r="J19" s="677"/>
      <c r="K19" s="677"/>
      <c r="L19" s="677"/>
      <c r="M19" s="677"/>
      <c r="N19" s="677"/>
      <c r="O19" s="677"/>
      <c r="P19" s="677"/>
      <c r="Q19" s="678"/>
      <c r="R19" s="679">
        <v>13135522</v>
      </c>
      <c r="S19" s="680"/>
      <c r="T19" s="680"/>
      <c r="U19" s="680"/>
      <c r="V19" s="680"/>
      <c r="W19" s="680"/>
      <c r="X19" s="680"/>
      <c r="Y19" s="681"/>
      <c r="Z19" s="682">
        <v>27</v>
      </c>
      <c r="AA19" s="682"/>
      <c r="AB19" s="682"/>
      <c r="AC19" s="682"/>
      <c r="AD19" s="683">
        <v>13135522</v>
      </c>
      <c r="AE19" s="683"/>
      <c r="AF19" s="683"/>
      <c r="AG19" s="683"/>
      <c r="AH19" s="683"/>
      <c r="AI19" s="683"/>
      <c r="AJ19" s="683"/>
      <c r="AK19" s="683"/>
      <c r="AL19" s="684">
        <v>55.7</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v>515913</v>
      </c>
      <c r="BH19" s="680"/>
      <c r="BI19" s="680"/>
      <c r="BJ19" s="680"/>
      <c r="BK19" s="680"/>
      <c r="BL19" s="680"/>
      <c r="BM19" s="680"/>
      <c r="BN19" s="681"/>
      <c r="BO19" s="682">
        <v>6</v>
      </c>
      <c r="BP19" s="682"/>
      <c r="BQ19" s="682"/>
      <c r="BR19" s="682"/>
      <c r="BS19" s="688" t="s">
        <v>230</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230</v>
      </c>
      <c r="CS19" s="680"/>
      <c r="CT19" s="680"/>
      <c r="CU19" s="680"/>
      <c r="CV19" s="680"/>
      <c r="CW19" s="680"/>
      <c r="CX19" s="680"/>
      <c r="CY19" s="681"/>
      <c r="CZ19" s="682" t="s">
        <v>230</v>
      </c>
      <c r="DA19" s="682"/>
      <c r="DB19" s="682"/>
      <c r="DC19" s="682"/>
      <c r="DD19" s="688" t="s">
        <v>230</v>
      </c>
      <c r="DE19" s="680"/>
      <c r="DF19" s="680"/>
      <c r="DG19" s="680"/>
      <c r="DH19" s="680"/>
      <c r="DI19" s="680"/>
      <c r="DJ19" s="680"/>
      <c r="DK19" s="680"/>
      <c r="DL19" s="680"/>
      <c r="DM19" s="680"/>
      <c r="DN19" s="680"/>
      <c r="DO19" s="680"/>
      <c r="DP19" s="681"/>
      <c r="DQ19" s="688" t="s">
        <v>230</v>
      </c>
      <c r="DR19" s="680"/>
      <c r="DS19" s="680"/>
      <c r="DT19" s="680"/>
      <c r="DU19" s="680"/>
      <c r="DV19" s="680"/>
      <c r="DW19" s="680"/>
      <c r="DX19" s="680"/>
      <c r="DY19" s="680"/>
      <c r="DZ19" s="680"/>
      <c r="EA19" s="680"/>
      <c r="EB19" s="680"/>
      <c r="EC19" s="689"/>
    </row>
    <row r="20" spans="2:133" ht="11.25" customHeight="1" x14ac:dyDescent="0.15">
      <c r="B20" s="676" t="s">
        <v>270</v>
      </c>
      <c r="C20" s="677"/>
      <c r="D20" s="677"/>
      <c r="E20" s="677"/>
      <c r="F20" s="677"/>
      <c r="G20" s="677"/>
      <c r="H20" s="677"/>
      <c r="I20" s="677"/>
      <c r="J20" s="677"/>
      <c r="K20" s="677"/>
      <c r="L20" s="677"/>
      <c r="M20" s="677"/>
      <c r="N20" s="677"/>
      <c r="O20" s="677"/>
      <c r="P20" s="677"/>
      <c r="Q20" s="678"/>
      <c r="R20" s="679">
        <v>1744503</v>
      </c>
      <c r="S20" s="680"/>
      <c r="T20" s="680"/>
      <c r="U20" s="680"/>
      <c r="V20" s="680"/>
      <c r="W20" s="680"/>
      <c r="X20" s="680"/>
      <c r="Y20" s="681"/>
      <c r="Z20" s="682">
        <v>3.6</v>
      </c>
      <c r="AA20" s="682"/>
      <c r="AB20" s="682"/>
      <c r="AC20" s="682"/>
      <c r="AD20" s="683" t="s">
        <v>230</v>
      </c>
      <c r="AE20" s="683"/>
      <c r="AF20" s="683"/>
      <c r="AG20" s="683"/>
      <c r="AH20" s="683"/>
      <c r="AI20" s="683"/>
      <c r="AJ20" s="683"/>
      <c r="AK20" s="683"/>
      <c r="AL20" s="684" t="s">
        <v>230</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v>515913</v>
      </c>
      <c r="BH20" s="680"/>
      <c r="BI20" s="680"/>
      <c r="BJ20" s="680"/>
      <c r="BK20" s="680"/>
      <c r="BL20" s="680"/>
      <c r="BM20" s="680"/>
      <c r="BN20" s="681"/>
      <c r="BO20" s="682">
        <v>6</v>
      </c>
      <c r="BP20" s="682"/>
      <c r="BQ20" s="682"/>
      <c r="BR20" s="682"/>
      <c r="BS20" s="688" t="s">
        <v>230</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48389275</v>
      </c>
      <c r="CS20" s="680"/>
      <c r="CT20" s="680"/>
      <c r="CU20" s="680"/>
      <c r="CV20" s="680"/>
      <c r="CW20" s="680"/>
      <c r="CX20" s="680"/>
      <c r="CY20" s="681"/>
      <c r="CZ20" s="682">
        <v>100</v>
      </c>
      <c r="DA20" s="682"/>
      <c r="DB20" s="682"/>
      <c r="DC20" s="682"/>
      <c r="DD20" s="688">
        <v>6209643</v>
      </c>
      <c r="DE20" s="680"/>
      <c r="DF20" s="680"/>
      <c r="DG20" s="680"/>
      <c r="DH20" s="680"/>
      <c r="DI20" s="680"/>
      <c r="DJ20" s="680"/>
      <c r="DK20" s="680"/>
      <c r="DL20" s="680"/>
      <c r="DM20" s="680"/>
      <c r="DN20" s="680"/>
      <c r="DO20" s="680"/>
      <c r="DP20" s="681"/>
      <c r="DQ20" s="688">
        <v>27795952</v>
      </c>
      <c r="DR20" s="680"/>
      <c r="DS20" s="680"/>
      <c r="DT20" s="680"/>
      <c r="DU20" s="680"/>
      <c r="DV20" s="680"/>
      <c r="DW20" s="680"/>
      <c r="DX20" s="680"/>
      <c r="DY20" s="680"/>
      <c r="DZ20" s="680"/>
      <c r="EA20" s="680"/>
      <c r="EB20" s="680"/>
      <c r="EC20" s="689"/>
    </row>
    <row r="21" spans="2:133" ht="11.25" customHeight="1" x14ac:dyDescent="0.15">
      <c r="B21" s="676" t="s">
        <v>273</v>
      </c>
      <c r="C21" s="677"/>
      <c r="D21" s="677"/>
      <c r="E21" s="677"/>
      <c r="F21" s="677"/>
      <c r="G21" s="677"/>
      <c r="H21" s="677"/>
      <c r="I21" s="677"/>
      <c r="J21" s="677"/>
      <c r="K21" s="677"/>
      <c r="L21" s="677"/>
      <c r="M21" s="677"/>
      <c r="N21" s="677"/>
      <c r="O21" s="677"/>
      <c r="P21" s="677"/>
      <c r="Q21" s="678"/>
      <c r="R21" s="679">
        <v>18</v>
      </c>
      <c r="S21" s="680"/>
      <c r="T21" s="680"/>
      <c r="U21" s="680"/>
      <c r="V21" s="680"/>
      <c r="W21" s="680"/>
      <c r="X21" s="680"/>
      <c r="Y21" s="681"/>
      <c r="Z21" s="682">
        <v>0</v>
      </c>
      <c r="AA21" s="682"/>
      <c r="AB21" s="682"/>
      <c r="AC21" s="682"/>
      <c r="AD21" s="683" t="s">
        <v>230</v>
      </c>
      <c r="AE21" s="683"/>
      <c r="AF21" s="683"/>
      <c r="AG21" s="683"/>
      <c r="AH21" s="683"/>
      <c r="AI21" s="683"/>
      <c r="AJ21" s="683"/>
      <c r="AK21" s="683"/>
      <c r="AL21" s="684" t="s">
        <v>230</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v>20901</v>
      </c>
      <c r="BH21" s="680"/>
      <c r="BI21" s="680"/>
      <c r="BJ21" s="680"/>
      <c r="BK21" s="680"/>
      <c r="BL21" s="680"/>
      <c r="BM21" s="680"/>
      <c r="BN21" s="681"/>
      <c r="BO21" s="682">
        <v>0.2</v>
      </c>
      <c r="BP21" s="682"/>
      <c r="BQ21" s="682"/>
      <c r="BR21" s="682"/>
      <c r="BS21" s="688" t="s">
        <v>230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275</v>
      </c>
      <c r="C22" s="677"/>
      <c r="D22" s="677"/>
      <c r="E22" s="677"/>
      <c r="F22" s="677"/>
      <c r="G22" s="677"/>
      <c r="H22" s="677"/>
      <c r="I22" s="677"/>
      <c r="J22" s="677"/>
      <c r="K22" s="677"/>
      <c r="L22" s="677"/>
      <c r="M22" s="677"/>
      <c r="N22" s="677"/>
      <c r="O22" s="677"/>
      <c r="P22" s="677"/>
      <c r="Q22" s="678"/>
      <c r="R22" s="679">
        <v>25731997</v>
      </c>
      <c r="S22" s="680"/>
      <c r="T22" s="680"/>
      <c r="U22" s="680"/>
      <c r="V22" s="680"/>
      <c r="W22" s="680"/>
      <c r="X22" s="680"/>
      <c r="Y22" s="681"/>
      <c r="Z22" s="682">
        <v>52.8</v>
      </c>
      <c r="AA22" s="682"/>
      <c r="AB22" s="682"/>
      <c r="AC22" s="682"/>
      <c r="AD22" s="683">
        <v>23492464</v>
      </c>
      <c r="AE22" s="683"/>
      <c r="AF22" s="683"/>
      <c r="AG22" s="683"/>
      <c r="AH22" s="683"/>
      <c r="AI22" s="683"/>
      <c r="AJ22" s="683"/>
      <c r="AK22" s="683"/>
      <c r="AL22" s="684">
        <v>99.7</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230</v>
      </c>
      <c r="BH22" s="680"/>
      <c r="BI22" s="680"/>
      <c r="BJ22" s="680"/>
      <c r="BK22" s="680"/>
      <c r="BL22" s="680"/>
      <c r="BM22" s="680"/>
      <c r="BN22" s="681"/>
      <c r="BO22" s="682" t="s">
        <v>230</v>
      </c>
      <c r="BP22" s="682"/>
      <c r="BQ22" s="682"/>
      <c r="BR22" s="682"/>
      <c r="BS22" s="688" t="s">
        <v>230</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278</v>
      </c>
      <c r="C23" s="677"/>
      <c r="D23" s="677"/>
      <c r="E23" s="677"/>
      <c r="F23" s="677"/>
      <c r="G23" s="677"/>
      <c r="H23" s="677"/>
      <c r="I23" s="677"/>
      <c r="J23" s="677"/>
      <c r="K23" s="677"/>
      <c r="L23" s="677"/>
      <c r="M23" s="677"/>
      <c r="N23" s="677"/>
      <c r="O23" s="677"/>
      <c r="P23" s="677"/>
      <c r="Q23" s="678"/>
      <c r="R23" s="679">
        <v>10383</v>
      </c>
      <c r="S23" s="680"/>
      <c r="T23" s="680"/>
      <c r="U23" s="680"/>
      <c r="V23" s="680"/>
      <c r="W23" s="680"/>
      <c r="X23" s="680"/>
      <c r="Y23" s="681"/>
      <c r="Z23" s="682">
        <v>0</v>
      </c>
      <c r="AA23" s="682"/>
      <c r="AB23" s="682"/>
      <c r="AC23" s="682"/>
      <c r="AD23" s="683">
        <v>10383</v>
      </c>
      <c r="AE23" s="683"/>
      <c r="AF23" s="683"/>
      <c r="AG23" s="683"/>
      <c r="AH23" s="683"/>
      <c r="AI23" s="683"/>
      <c r="AJ23" s="683"/>
      <c r="AK23" s="683"/>
      <c r="AL23" s="684">
        <v>0</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v>495012</v>
      </c>
      <c r="BH23" s="680"/>
      <c r="BI23" s="680"/>
      <c r="BJ23" s="680"/>
      <c r="BK23" s="680"/>
      <c r="BL23" s="680"/>
      <c r="BM23" s="680"/>
      <c r="BN23" s="681"/>
      <c r="BO23" s="682">
        <v>5.8</v>
      </c>
      <c r="BP23" s="682"/>
      <c r="BQ23" s="682"/>
      <c r="BR23" s="682"/>
      <c r="BS23" s="688" t="s">
        <v>230</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x14ac:dyDescent="0.15">
      <c r="B24" s="676" t="s">
        <v>285</v>
      </c>
      <c r="C24" s="677"/>
      <c r="D24" s="677"/>
      <c r="E24" s="677"/>
      <c r="F24" s="677"/>
      <c r="G24" s="677"/>
      <c r="H24" s="677"/>
      <c r="I24" s="677"/>
      <c r="J24" s="677"/>
      <c r="K24" s="677"/>
      <c r="L24" s="677"/>
      <c r="M24" s="677"/>
      <c r="N24" s="677"/>
      <c r="O24" s="677"/>
      <c r="P24" s="677"/>
      <c r="Q24" s="678"/>
      <c r="R24" s="679">
        <v>688686</v>
      </c>
      <c r="S24" s="680"/>
      <c r="T24" s="680"/>
      <c r="U24" s="680"/>
      <c r="V24" s="680"/>
      <c r="W24" s="680"/>
      <c r="X24" s="680"/>
      <c r="Y24" s="681"/>
      <c r="Z24" s="682">
        <v>1.4</v>
      </c>
      <c r="AA24" s="682"/>
      <c r="AB24" s="682"/>
      <c r="AC24" s="682"/>
      <c r="AD24" s="683">
        <v>8</v>
      </c>
      <c r="AE24" s="683"/>
      <c r="AF24" s="683"/>
      <c r="AG24" s="683"/>
      <c r="AH24" s="683"/>
      <c r="AI24" s="683"/>
      <c r="AJ24" s="683"/>
      <c r="AK24" s="683"/>
      <c r="AL24" s="684">
        <v>0</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230</v>
      </c>
      <c r="BH24" s="680"/>
      <c r="BI24" s="680"/>
      <c r="BJ24" s="680"/>
      <c r="BK24" s="680"/>
      <c r="BL24" s="680"/>
      <c r="BM24" s="680"/>
      <c r="BN24" s="681"/>
      <c r="BO24" s="682" t="s">
        <v>230</v>
      </c>
      <c r="BP24" s="682"/>
      <c r="BQ24" s="682"/>
      <c r="BR24" s="682"/>
      <c r="BS24" s="688" t="s">
        <v>230</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20176781</v>
      </c>
      <c r="CS24" s="669"/>
      <c r="CT24" s="669"/>
      <c r="CU24" s="669"/>
      <c r="CV24" s="669"/>
      <c r="CW24" s="669"/>
      <c r="CX24" s="669"/>
      <c r="CY24" s="670"/>
      <c r="CZ24" s="673">
        <v>41.7</v>
      </c>
      <c r="DA24" s="674"/>
      <c r="DB24" s="674"/>
      <c r="DC24" s="693"/>
      <c r="DD24" s="712">
        <v>12303122</v>
      </c>
      <c r="DE24" s="669"/>
      <c r="DF24" s="669"/>
      <c r="DG24" s="669"/>
      <c r="DH24" s="669"/>
      <c r="DI24" s="669"/>
      <c r="DJ24" s="669"/>
      <c r="DK24" s="670"/>
      <c r="DL24" s="712">
        <v>12264569</v>
      </c>
      <c r="DM24" s="669"/>
      <c r="DN24" s="669"/>
      <c r="DO24" s="669"/>
      <c r="DP24" s="669"/>
      <c r="DQ24" s="669"/>
      <c r="DR24" s="669"/>
      <c r="DS24" s="669"/>
      <c r="DT24" s="669"/>
      <c r="DU24" s="669"/>
      <c r="DV24" s="670"/>
      <c r="DW24" s="673">
        <v>49.5</v>
      </c>
      <c r="DX24" s="674"/>
      <c r="DY24" s="674"/>
      <c r="DZ24" s="674"/>
      <c r="EA24" s="674"/>
      <c r="EB24" s="674"/>
      <c r="EC24" s="675"/>
    </row>
    <row r="25" spans="2:133" ht="11.25" customHeight="1" x14ac:dyDescent="0.15">
      <c r="B25" s="676" t="s">
        <v>288</v>
      </c>
      <c r="C25" s="677"/>
      <c r="D25" s="677"/>
      <c r="E25" s="677"/>
      <c r="F25" s="677"/>
      <c r="G25" s="677"/>
      <c r="H25" s="677"/>
      <c r="I25" s="677"/>
      <c r="J25" s="677"/>
      <c r="K25" s="677"/>
      <c r="L25" s="677"/>
      <c r="M25" s="677"/>
      <c r="N25" s="677"/>
      <c r="O25" s="677"/>
      <c r="P25" s="677"/>
      <c r="Q25" s="678"/>
      <c r="R25" s="679">
        <v>626495</v>
      </c>
      <c r="S25" s="680"/>
      <c r="T25" s="680"/>
      <c r="U25" s="680"/>
      <c r="V25" s="680"/>
      <c r="W25" s="680"/>
      <c r="X25" s="680"/>
      <c r="Y25" s="681"/>
      <c r="Z25" s="682">
        <v>1.3</v>
      </c>
      <c r="AA25" s="682"/>
      <c r="AB25" s="682"/>
      <c r="AC25" s="682"/>
      <c r="AD25" s="683">
        <v>17095</v>
      </c>
      <c r="AE25" s="683"/>
      <c r="AF25" s="683"/>
      <c r="AG25" s="683"/>
      <c r="AH25" s="683"/>
      <c r="AI25" s="683"/>
      <c r="AJ25" s="683"/>
      <c r="AK25" s="683"/>
      <c r="AL25" s="684">
        <v>0.1</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230</v>
      </c>
      <c r="BH25" s="680"/>
      <c r="BI25" s="680"/>
      <c r="BJ25" s="680"/>
      <c r="BK25" s="680"/>
      <c r="BL25" s="680"/>
      <c r="BM25" s="680"/>
      <c r="BN25" s="681"/>
      <c r="BO25" s="682" t="s">
        <v>230</v>
      </c>
      <c r="BP25" s="682"/>
      <c r="BQ25" s="682"/>
      <c r="BR25" s="682"/>
      <c r="BS25" s="688" t="s">
        <v>230</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5350743</v>
      </c>
      <c r="CS25" s="715"/>
      <c r="CT25" s="715"/>
      <c r="CU25" s="715"/>
      <c r="CV25" s="715"/>
      <c r="CW25" s="715"/>
      <c r="CX25" s="715"/>
      <c r="CY25" s="716"/>
      <c r="CZ25" s="684">
        <v>11.1</v>
      </c>
      <c r="DA25" s="713"/>
      <c r="DB25" s="713"/>
      <c r="DC25" s="717"/>
      <c r="DD25" s="688">
        <v>4818033</v>
      </c>
      <c r="DE25" s="715"/>
      <c r="DF25" s="715"/>
      <c r="DG25" s="715"/>
      <c r="DH25" s="715"/>
      <c r="DI25" s="715"/>
      <c r="DJ25" s="715"/>
      <c r="DK25" s="716"/>
      <c r="DL25" s="688">
        <v>4779480</v>
      </c>
      <c r="DM25" s="715"/>
      <c r="DN25" s="715"/>
      <c r="DO25" s="715"/>
      <c r="DP25" s="715"/>
      <c r="DQ25" s="715"/>
      <c r="DR25" s="715"/>
      <c r="DS25" s="715"/>
      <c r="DT25" s="715"/>
      <c r="DU25" s="715"/>
      <c r="DV25" s="716"/>
      <c r="DW25" s="684">
        <v>19.3</v>
      </c>
      <c r="DX25" s="713"/>
      <c r="DY25" s="713"/>
      <c r="DZ25" s="713"/>
      <c r="EA25" s="713"/>
      <c r="EB25" s="713"/>
      <c r="EC25" s="714"/>
    </row>
    <row r="26" spans="2:133" ht="11.25" customHeight="1" x14ac:dyDescent="0.15">
      <c r="B26" s="676" t="s">
        <v>291</v>
      </c>
      <c r="C26" s="677"/>
      <c r="D26" s="677"/>
      <c r="E26" s="677"/>
      <c r="F26" s="677"/>
      <c r="G26" s="677"/>
      <c r="H26" s="677"/>
      <c r="I26" s="677"/>
      <c r="J26" s="677"/>
      <c r="K26" s="677"/>
      <c r="L26" s="677"/>
      <c r="M26" s="677"/>
      <c r="N26" s="677"/>
      <c r="O26" s="677"/>
      <c r="P26" s="677"/>
      <c r="Q26" s="678"/>
      <c r="R26" s="679">
        <v>313719</v>
      </c>
      <c r="S26" s="680"/>
      <c r="T26" s="680"/>
      <c r="U26" s="680"/>
      <c r="V26" s="680"/>
      <c r="W26" s="680"/>
      <c r="X26" s="680"/>
      <c r="Y26" s="681"/>
      <c r="Z26" s="682">
        <v>0.6</v>
      </c>
      <c r="AA26" s="682"/>
      <c r="AB26" s="682"/>
      <c r="AC26" s="682"/>
      <c r="AD26" s="683" t="s">
        <v>230</v>
      </c>
      <c r="AE26" s="683"/>
      <c r="AF26" s="683"/>
      <c r="AG26" s="683"/>
      <c r="AH26" s="683"/>
      <c r="AI26" s="683"/>
      <c r="AJ26" s="683"/>
      <c r="AK26" s="683"/>
      <c r="AL26" s="684" t="s">
        <v>230</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230</v>
      </c>
      <c r="BH26" s="680"/>
      <c r="BI26" s="680"/>
      <c r="BJ26" s="680"/>
      <c r="BK26" s="680"/>
      <c r="BL26" s="680"/>
      <c r="BM26" s="680"/>
      <c r="BN26" s="681"/>
      <c r="BO26" s="682" t="s">
        <v>230</v>
      </c>
      <c r="BP26" s="682"/>
      <c r="BQ26" s="682"/>
      <c r="BR26" s="682"/>
      <c r="BS26" s="688" t="s">
        <v>230</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3055511</v>
      </c>
      <c r="CS26" s="680"/>
      <c r="CT26" s="680"/>
      <c r="CU26" s="680"/>
      <c r="CV26" s="680"/>
      <c r="CW26" s="680"/>
      <c r="CX26" s="680"/>
      <c r="CY26" s="681"/>
      <c r="CZ26" s="684">
        <v>6.3</v>
      </c>
      <c r="DA26" s="713"/>
      <c r="DB26" s="713"/>
      <c r="DC26" s="717"/>
      <c r="DD26" s="688">
        <v>2747000</v>
      </c>
      <c r="DE26" s="680"/>
      <c r="DF26" s="680"/>
      <c r="DG26" s="680"/>
      <c r="DH26" s="680"/>
      <c r="DI26" s="680"/>
      <c r="DJ26" s="680"/>
      <c r="DK26" s="681"/>
      <c r="DL26" s="688" t="s">
        <v>230</v>
      </c>
      <c r="DM26" s="680"/>
      <c r="DN26" s="680"/>
      <c r="DO26" s="680"/>
      <c r="DP26" s="680"/>
      <c r="DQ26" s="680"/>
      <c r="DR26" s="680"/>
      <c r="DS26" s="680"/>
      <c r="DT26" s="680"/>
      <c r="DU26" s="680"/>
      <c r="DV26" s="681"/>
      <c r="DW26" s="684" t="s">
        <v>230</v>
      </c>
      <c r="DX26" s="713"/>
      <c r="DY26" s="713"/>
      <c r="DZ26" s="713"/>
      <c r="EA26" s="713"/>
      <c r="EB26" s="713"/>
      <c r="EC26" s="714"/>
    </row>
    <row r="27" spans="2:133" ht="11.25" customHeight="1" x14ac:dyDescent="0.15">
      <c r="B27" s="676" t="s">
        <v>294</v>
      </c>
      <c r="C27" s="677"/>
      <c r="D27" s="677"/>
      <c r="E27" s="677"/>
      <c r="F27" s="677"/>
      <c r="G27" s="677"/>
      <c r="H27" s="677"/>
      <c r="I27" s="677"/>
      <c r="J27" s="677"/>
      <c r="K27" s="677"/>
      <c r="L27" s="677"/>
      <c r="M27" s="677"/>
      <c r="N27" s="677"/>
      <c r="O27" s="677"/>
      <c r="P27" s="677"/>
      <c r="Q27" s="678"/>
      <c r="R27" s="679">
        <v>7226081</v>
      </c>
      <c r="S27" s="680"/>
      <c r="T27" s="680"/>
      <c r="U27" s="680"/>
      <c r="V27" s="680"/>
      <c r="W27" s="680"/>
      <c r="X27" s="680"/>
      <c r="Y27" s="681"/>
      <c r="Z27" s="682">
        <v>14.8</v>
      </c>
      <c r="AA27" s="682"/>
      <c r="AB27" s="682"/>
      <c r="AC27" s="682"/>
      <c r="AD27" s="683" t="s">
        <v>230</v>
      </c>
      <c r="AE27" s="683"/>
      <c r="AF27" s="683"/>
      <c r="AG27" s="683"/>
      <c r="AH27" s="683"/>
      <c r="AI27" s="683"/>
      <c r="AJ27" s="683"/>
      <c r="AK27" s="683"/>
      <c r="AL27" s="684" t="s">
        <v>230</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8595448</v>
      </c>
      <c r="BH27" s="680"/>
      <c r="BI27" s="680"/>
      <c r="BJ27" s="680"/>
      <c r="BK27" s="680"/>
      <c r="BL27" s="680"/>
      <c r="BM27" s="680"/>
      <c r="BN27" s="681"/>
      <c r="BO27" s="682">
        <v>100</v>
      </c>
      <c r="BP27" s="682"/>
      <c r="BQ27" s="682"/>
      <c r="BR27" s="682"/>
      <c r="BS27" s="688">
        <v>114058</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9777124</v>
      </c>
      <c r="CS27" s="715"/>
      <c r="CT27" s="715"/>
      <c r="CU27" s="715"/>
      <c r="CV27" s="715"/>
      <c r="CW27" s="715"/>
      <c r="CX27" s="715"/>
      <c r="CY27" s="716"/>
      <c r="CZ27" s="684">
        <v>20.2</v>
      </c>
      <c r="DA27" s="713"/>
      <c r="DB27" s="713"/>
      <c r="DC27" s="717"/>
      <c r="DD27" s="688">
        <v>2581546</v>
      </c>
      <c r="DE27" s="715"/>
      <c r="DF27" s="715"/>
      <c r="DG27" s="715"/>
      <c r="DH27" s="715"/>
      <c r="DI27" s="715"/>
      <c r="DJ27" s="715"/>
      <c r="DK27" s="716"/>
      <c r="DL27" s="688">
        <v>2581546</v>
      </c>
      <c r="DM27" s="715"/>
      <c r="DN27" s="715"/>
      <c r="DO27" s="715"/>
      <c r="DP27" s="715"/>
      <c r="DQ27" s="715"/>
      <c r="DR27" s="715"/>
      <c r="DS27" s="715"/>
      <c r="DT27" s="715"/>
      <c r="DU27" s="715"/>
      <c r="DV27" s="716"/>
      <c r="DW27" s="684">
        <v>10.4</v>
      </c>
      <c r="DX27" s="713"/>
      <c r="DY27" s="713"/>
      <c r="DZ27" s="713"/>
      <c r="EA27" s="713"/>
      <c r="EB27" s="713"/>
      <c r="EC27" s="714"/>
    </row>
    <row r="28" spans="2:133" ht="11.25" customHeight="1" x14ac:dyDescent="0.15">
      <c r="B28" s="721" t="s">
        <v>297</v>
      </c>
      <c r="C28" s="722"/>
      <c r="D28" s="722"/>
      <c r="E28" s="722"/>
      <c r="F28" s="722"/>
      <c r="G28" s="722"/>
      <c r="H28" s="722"/>
      <c r="I28" s="722"/>
      <c r="J28" s="722"/>
      <c r="K28" s="722"/>
      <c r="L28" s="722"/>
      <c r="M28" s="722"/>
      <c r="N28" s="722"/>
      <c r="O28" s="722"/>
      <c r="P28" s="722"/>
      <c r="Q28" s="723"/>
      <c r="R28" s="679">
        <v>491</v>
      </c>
      <c r="S28" s="680"/>
      <c r="T28" s="680"/>
      <c r="U28" s="680"/>
      <c r="V28" s="680"/>
      <c r="W28" s="680"/>
      <c r="X28" s="680"/>
      <c r="Y28" s="681"/>
      <c r="Z28" s="682">
        <v>0</v>
      </c>
      <c r="AA28" s="682"/>
      <c r="AB28" s="682"/>
      <c r="AC28" s="682"/>
      <c r="AD28" s="683">
        <v>491</v>
      </c>
      <c r="AE28" s="683"/>
      <c r="AF28" s="683"/>
      <c r="AG28" s="683"/>
      <c r="AH28" s="683"/>
      <c r="AI28" s="683"/>
      <c r="AJ28" s="683"/>
      <c r="AK28" s="683"/>
      <c r="AL28" s="684">
        <v>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5048914</v>
      </c>
      <c r="CS28" s="680"/>
      <c r="CT28" s="680"/>
      <c r="CU28" s="680"/>
      <c r="CV28" s="680"/>
      <c r="CW28" s="680"/>
      <c r="CX28" s="680"/>
      <c r="CY28" s="681"/>
      <c r="CZ28" s="684">
        <v>10.4</v>
      </c>
      <c r="DA28" s="713"/>
      <c r="DB28" s="713"/>
      <c r="DC28" s="717"/>
      <c r="DD28" s="688">
        <v>4903543</v>
      </c>
      <c r="DE28" s="680"/>
      <c r="DF28" s="680"/>
      <c r="DG28" s="680"/>
      <c r="DH28" s="680"/>
      <c r="DI28" s="680"/>
      <c r="DJ28" s="680"/>
      <c r="DK28" s="681"/>
      <c r="DL28" s="688">
        <v>4903543</v>
      </c>
      <c r="DM28" s="680"/>
      <c r="DN28" s="680"/>
      <c r="DO28" s="680"/>
      <c r="DP28" s="680"/>
      <c r="DQ28" s="680"/>
      <c r="DR28" s="680"/>
      <c r="DS28" s="680"/>
      <c r="DT28" s="680"/>
      <c r="DU28" s="680"/>
      <c r="DV28" s="681"/>
      <c r="DW28" s="684">
        <v>19.8</v>
      </c>
      <c r="DX28" s="713"/>
      <c r="DY28" s="713"/>
      <c r="DZ28" s="713"/>
      <c r="EA28" s="713"/>
      <c r="EB28" s="713"/>
      <c r="EC28" s="714"/>
    </row>
    <row r="29" spans="2:133" ht="11.25" customHeight="1" x14ac:dyDescent="0.15">
      <c r="B29" s="676" t="s">
        <v>299</v>
      </c>
      <c r="C29" s="677"/>
      <c r="D29" s="677"/>
      <c r="E29" s="677"/>
      <c r="F29" s="677"/>
      <c r="G29" s="677"/>
      <c r="H29" s="677"/>
      <c r="I29" s="677"/>
      <c r="J29" s="677"/>
      <c r="K29" s="677"/>
      <c r="L29" s="677"/>
      <c r="M29" s="677"/>
      <c r="N29" s="677"/>
      <c r="O29" s="677"/>
      <c r="P29" s="677"/>
      <c r="Q29" s="678"/>
      <c r="R29" s="679">
        <v>3296182</v>
      </c>
      <c r="S29" s="680"/>
      <c r="T29" s="680"/>
      <c r="U29" s="680"/>
      <c r="V29" s="680"/>
      <c r="W29" s="680"/>
      <c r="X29" s="680"/>
      <c r="Y29" s="681"/>
      <c r="Z29" s="682">
        <v>6.8</v>
      </c>
      <c r="AA29" s="682"/>
      <c r="AB29" s="682"/>
      <c r="AC29" s="682"/>
      <c r="AD29" s="683" t="s">
        <v>230</v>
      </c>
      <c r="AE29" s="683"/>
      <c r="AF29" s="683"/>
      <c r="AG29" s="683"/>
      <c r="AH29" s="683"/>
      <c r="AI29" s="683"/>
      <c r="AJ29" s="683"/>
      <c r="AK29" s="683"/>
      <c r="AL29" s="684" t="s">
        <v>230</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303</v>
      </c>
      <c r="CG29" s="695"/>
      <c r="CH29" s="695"/>
      <c r="CI29" s="695"/>
      <c r="CJ29" s="695"/>
      <c r="CK29" s="695"/>
      <c r="CL29" s="695"/>
      <c r="CM29" s="695"/>
      <c r="CN29" s="695"/>
      <c r="CO29" s="695"/>
      <c r="CP29" s="695"/>
      <c r="CQ29" s="696"/>
      <c r="CR29" s="679">
        <v>5048766</v>
      </c>
      <c r="CS29" s="715"/>
      <c r="CT29" s="715"/>
      <c r="CU29" s="715"/>
      <c r="CV29" s="715"/>
      <c r="CW29" s="715"/>
      <c r="CX29" s="715"/>
      <c r="CY29" s="716"/>
      <c r="CZ29" s="684">
        <v>10.4</v>
      </c>
      <c r="DA29" s="713"/>
      <c r="DB29" s="713"/>
      <c r="DC29" s="717"/>
      <c r="DD29" s="688">
        <v>4903395</v>
      </c>
      <c r="DE29" s="715"/>
      <c r="DF29" s="715"/>
      <c r="DG29" s="715"/>
      <c r="DH29" s="715"/>
      <c r="DI29" s="715"/>
      <c r="DJ29" s="715"/>
      <c r="DK29" s="716"/>
      <c r="DL29" s="688">
        <v>4903395</v>
      </c>
      <c r="DM29" s="715"/>
      <c r="DN29" s="715"/>
      <c r="DO29" s="715"/>
      <c r="DP29" s="715"/>
      <c r="DQ29" s="715"/>
      <c r="DR29" s="715"/>
      <c r="DS29" s="715"/>
      <c r="DT29" s="715"/>
      <c r="DU29" s="715"/>
      <c r="DV29" s="716"/>
      <c r="DW29" s="684">
        <v>19.8</v>
      </c>
      <c r="DX29" s="713"/>
      <c r="DY29" s="713"/>
      <c r="DZ29" s="713"/>
      <c r="EA29" s="713"/>
      <c r="EB29" s="713"/>
      <c r="EC29" s="714"/>
    </row>
    <row r="30" spans="2:133" ht="11.25" customHeight="1" x14ac:dyDescent="0.15">
      <c r="B30" s="676" t="s">
        <v>304</v>
      </c>
      <c r="C30" s="677"/>
      <c r="D30" s="677"/>
      <c r="E30" s="677"/>
      <c r="F30" s="677"/>
      <c r="G30" s="677"/>
      <c r="H30" s="677"/>
      <c r="I30" s="677"/>
      <c r="J30" s="677"/>
      <c r="K30" s="677"/>
      <c r="L30" s="677"/>
      <c r="M30" s="677"/>
      <c r="N30" s="677"/>
      <c r="O30" s="677"/>
      <c r="P30" s="677"/>
      <c r="Q30" s="678"/>
      <c r="R30" s="679">
        <v>550025</v>
      </c>
      <c r="S30" s="680"/>
      <c r="T30" s="680"/>
      <c r="U30" s="680"/>
      <c r="V30" s="680"/>
      <c r="W30" s="680"/>
      <c r="X30" s="680"/>
      <c r="Y30" s="681"/>
      <c r="Z30" s="682">
        <v>1.1000000000000001</v>
      </c>
      <c r="AA30" s="682"/>
      <c r="AB30" s="682"/>
      <c r="AC30" s="682"/>
      <c r="AD30" s="683">
        <v>52606</v>
      </c>
      <c r="AE30" s="683"/>
      <c r="AF30" s="683"/>
      <c r="AG30" s="683"/>
      <c r="AH30" s="683"/>
      <c r="AI30" s="683"/>
      <c r="AJ30" s="683"/>
      <c r="AK30" s="683"/>
      <c r="AL30" s="684">
        <v>0.2</v>
      </c>
      <c r="AM30" s="685"/>
      <c r="AN30" s="685"/>
      <c r="AO30" s="686"/>
      <c r="AP30" s="727" t="s">
        <v>305</v>
      </c>
      <c r="AQ30" s="728"/>
      <c r="AR30" s="728"/>
      <c r="AS30" s="728"/>
      <c r="AT30" s="733" t="s">
        <v>306</v>
      </c>
      <c r="AU30" s="230"/>
      <c r="AV30" s="230"/>
      <c r="AW30" s="230"/>
      <c r="AX30" s="665" t="s">
        <v>185</v>
      </c>
      <c r="AY30" s="666"/>
      <c r="AZ30" s="666"/>
      <c r="BA30" s="666"/>
      <c r="BB30" s="666"/>
      <c r="BC30" s="666"/>
      <c r="BD30" s="666"/>
      <c r="BE30" s="666"/>
      <c r="BF30" s="667"/>
      <c r="BG30" s="739">
        <v>99.4</v>
      </c>
      <c r="BH30" s="740"/>
      <c r="BI30" s="740"/>
      <c r="BJ30" s="740"/>
      <c r="BK30" s="740"/>
      <c r="BL30" s="740"/>
      <c r="BM30" s="674">
        <v>96.6</v>
      </c>
      <c r="BN30" s="740"/>
      <c r="BO30" s="740"/>
      <c r="BP30" s="740"/>
      <c r="BQ30" s="741"/>
      <c r="BR30" s="739">
        <v>99.1</v>
      </c>
      <c r="BS30" s="740"/>
      <c r="BT30" s="740"/>
      <c r="BU30" s="740"/>
      <c r="BV30" s="740"/>
      <c r="BW30" s="740"/>
      <c r="BX30" s="674">
        <v>95.2</v>
      </c>
      <c r="BY30" s="740"/>
      <c r="BZ30" s="740"/>
      <c r="CA30" s="740"/>
      <c r="CB30" s="741"/>
      <c r="CD30" s="744"/>
      <c r="CE30" s="745"/>
      <c r="CF30" s="694" t="s">
        <v>307</v>
      </c>
      <c r="CG30" s="695"/>
      <c r="CH30" s="695"/>
      <c r="CI30" s="695"/>
      <c r="CJ30" s="695"/>
      <c r="CK30" s="695"/>
      <c r="CL30" s="695"/>
      <c r="CM30" s="695"/>
      <c r="CN30" s="695"/>
      <c r="CO30" s="695"/>
      <c r="CP30" s="695"/>
      <c r="CQ30" s="696"/>
      <c r="CR30" s="679">
        <v>4764191</v>
      </c>
      <c r="CS30" s="680"/>
      <c r="CT30" s="680"/>
      <c r="CU30" s="680"/>
      <c r="CV30" s="680"/>
      <c r="CW30" s="680"/>
      <c r="CX30" s="680"/>
      <c r="CY30" s="681"/>
      <c r="CZ30" s="684">
        <v>9.8000000000000007</v>
      </c>
      <c r="DA30" s="713"/>
      <c r="DB30" s="713"/>
      <c r="DC30" s="717"/>
      <c r="DD30" s="688">
        <v>4648703</v>
      </c>
      <c r="DE30" s="680"/>
      <c r="DF30" s="680"/>
      <c r="DG30" s="680"/>
      <c r="DH30" s="680"/>
      <c r="DI30" s="680"/>
      <c r="DJ30" s="680"/>
      <c r="DK30" s="681"/>
      <c r="DL30" s="688">
        <v>4648703</v>
      </c>
      <c r="DM30" s="680"/>
      <c r="DN30" s="680"/>
      <c r="DO30" s="680"/>
      <c r="DP30" s="680"/>
      <c r="DQ30" s="680"/>
      <c r="DR30" s="680"/>
      <c r="DS30" s="680"/>
      <c r="DT30" s="680"/>
      <c r="DU30" s="680"/>
      <c r="DV30" s="681"/>
      <c r="DW30" s="684">
        <v>18.8</v>
      </c>
      <c r="DX30" s="713"/>
      <c r="DY30" s="713"/>
      <c r="DZ30" s="713"/>
      <c r="EA30" s="713"/>
      <c r="EB30" s="713"/>
      <c r="EC30" s="714"/>
    </row>
    <row r="31" spans="2:133" ht="11.25" customHeight="1" x14ac:dyDescent="0.15">
      <c r="B31" s="676" t="s">
        <v>308</v>
      </c>
      <c r="C31" s="677"/>
      <c r="D31" s="677"/>
      <c r="E31" s="677"/>
      <c r="F31" s="677"/>
      <c r="G31" s="677"/>
      <c r="H31" s="677"/>
      <c r="I31" s="677"/>
      <c r="J31" s="677"/>
      <c r="K31" s="677"/>
      <c r="L31" s="677"/>
      <c r="M31" s="677"/>
      <c r="N31" s="677"/>
      <c r="O31" s="677"/>
      <c r="P31" s="677"/>
      <c r="Q31" s="678"/>
      <c r="R31" s="679">
        <v>642329</v>
      </c>
      <c r="S31" s="680"/>
      <c r="T31" s="680"/>
      <c r="U31" s="680"/>
      <c r="V31" s="680"/>
      <c r="W31" s="680"/>
      <c r="X31" s="680"/>
      <c r="Y31" s="681"/>
      <c r="Z31" s="682">
        <v>1.3</v>
      </c>
      <c r="AA31" s="682"/>
      <c r="AB31" s="682"/>
      <c r="AC31" s="682"/>
      <c r="AD31" s="683" t="s">
        <v>230</v>
      </c>
      <c r="AE31" s="683"/>
      <c r="AF31" s="683"/>
      <c r="AG31" s="683"/>
      <c r="AH31" s="683"/>
      <c r="AI31" s="683"/>
      <c r="AJ31" s="683"/>
      <c r="AK31" s="683"/>
      <c r="AL31" s="684" t="s">
        <v>230</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99.3</v>
      </c>
      <c r="BH31" s="715"/>
      <c r="BI31" s="715"/>
      <c r="BJ31" s="715"/>
      <c r="BK31" s="715"/>
      <c r="BL31" s="715"/>
      <c r="BM31" s="685">
        <v>96.6</v>
      </c>
      <c r="BN31" s="737"/>
      <c r="BO31" s="737"/>
      <c r="BP31" s="737"/>
      <c r="BQ31" s="738"/>
      <c r="BR31" s="736">
        <v>98.8</v>
      </c>
      <c r="BS31" s="715"/>
      <c r="BT31" s="715"/>
      <c r="BU31" s="715"/>
      <c r="BV31" s="715"/>
      <c r="BW31" s="715"/>
      <c r="BX31" s="685">
        <v>95.6</v>
      </c>
      <c r="BY31" s="737"/>
      <c r="BZ31" s="737"/>
      <c r="CA31" s="737"/>
      <c r="CB31" s="738"/>
      <c r="CD31" s="744"/>
      <c r="CE31" s="745"/>
      <c r="CF31" s="694" t="s">
        <v>311</v>
      </c>
      <c r="CG31" s="695"/>
      <c r="CH31" s="695"/>
      <c r="CI31" s="695"/>
      <c r="CJ31" s="695"/>
      <c r="CK31" s="695"/>
      <c r="CL31" s="695"/>
      <c r="CM31" s="695"/>
      <c r="CN31" s="695"/>
      <c r="CO31" s="695"/>
      <c r="CP31" s="695"/>
      <c r="CQ31" s="696"/>
      <c r="CR31" s="679">
        <v>284575</v>
      </c>
      <c r="CS31" s="715"/>
      <c r="CT31" s="715"/>
      <c r="CU31" s="715"/>
      <c r="CV31" s="715"/>
      <c r="CW31" s="715"/>
      <c r="CX31" s="715"/>
      <c r="CY31" s="716"/>
      <c r="CZ31" s="684">
        <v>0.6</v>
      </c>
      <c r="DA31" s="713"/>
      <c r="DB31" s="713"/>
      <c r="DC31" s="717"/>
      <c r="DD31" s="688">
        <v>254692</v>
      </c>
      <c r="DE31" s="715"/>
      <c r="DF31" s="715"/>
      <c r="DG31" s="715"/>
      <c r="DH31" s="715"/>
      <c r="DI31" s="715"/>
      <c r="DJ31" s="715"/>
      <c r="DK31" s="716"/>
      <c r="DL31" s="688">
        <v>254692</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312</v>
      </c>
      <c r="C32" s="677"/>
      <c r="D32" s="677"/>
      <c r="E32" s="677"/>
      <c r="F32" s="677"/>
      <c r="G32" s="677"/>
      <c r="H32" s="677"/>
      <c r="I32" s="677"/>
      <c r="J32" s="677"/>
      <c r="K32" s="677"/>
      <c r="L32" s="677"/>
      <c r="M32" s="677"/>
      <c r="N32" s="677"/>
      <c r="O32" s="677"/>
      <c r="P32" s="677"/>
      <c r="Q32" s="678"/>
      <c r="R32" s="679">
        <v>730443</v>
      </c>
      <c r="S32" s="680"/>
      <c r="T32" s="680"/>
      <c r="U32" s="680"/>
      <c r="V32" s="680"/>
      <c r="W32" s="680"/>
      <c r="X32" s="680"/>
      <c r="Y32" s="681"/>
      <c r="Z32" s="682">
        <v>1.5</v>
      </c>
      <c r="AA32" s="682"/>
      <c r="AB32" s="682"/>
      <c r="AC32" s="682"/>
      <c r="AD32" s="683" t="s">
        <v>230</v>
      </c>
      <c r="AE32" s="683"/>
      <c r="AF32" s="683"/>
      <c r="AG32" s="683"/>
      <c r="AH32" s="683"/>
      <c r="AI32" s="683"/>
      <c r="AJ32" s="683"/>
      <c r="AK32" s="683"/>
      <c r="AL32" s="684" t="s">
        <v>230</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99.4</v>
      </c>
      <c r="BH32" s="749"/>
      <c r="BI32" s="749"/>
      <c r="BJ32" s="749"/>
      <c r="BK32" s="749"/>
      <c r="BL32" s="749"/>
      <c r="BM32" s="750">
        <v>96</v>
      </c>
      <c r="BN32" s="749"/>
      <c r="BO32" s="749"/>
      <c r="BP32" s="749"/>
      <c r="BQ32" s="751"/>
      <c r="BR32" s="748">
        <v>99.1</v>
      </c>
      <c r="BS32" s="749"/>
      <c r="BT32" s="749"/>
      <c r="BU32" s="749"/>
      <c r="BV32" s="749"/>
      <c r="BW32" s="749"/>
      <c r="BX32" s="750">
        <v>93.9</v>
      </c>
      <c r="BY32" s="749"/>
      <c r="BZ32" s="749"/>
      <c r="CA32" s="749"/>
      <c r="CB32" s="751"/>
      <c r="CD32" s="746"/>
      <c r="CE32" s="747"/>
      <c r="CF32" s="694" t="s">
        <v>314</v>
      </c>
      <c r="CG32" s="695"/>
      <c r="CH32" s="695"/>
      <c r="CI32" s="695"/>
      <c r="CJ32" s="695"/>
      <c r="CK32" s="695"/>
      <c r="CL32" s="695"/>
      <c r="CM32" s="695"/>
      <c r="CN32" s="695"/>
      <c r="CO32" s="695"/>
      <c r="CP32" s="695"/>
      <c r="CQ32" s="696"/>
      <c r="CR32" s="679">
        <v>148</v>
      </c>
      <c r="CS32" s="680"/>
      <c r="CT32" s="680"/>
      <c r="CU32" s="680"/>
      <c r="CV32" s="680"/>
      <c r="CW32" s="680"/>
      <c r="CX32" s="680"/>
      <c r="CY32" s="681"/>
      <c r="CZ32" s="684">
        <v>0</v>
      </c>
      <c r="DA32" s="713"/>
      <c r="DB32" s="713"/>
      <c r="DC32" s="717"/>
      <c r="DD32" s="688">
        <v>148</v>
      </c>
      <c r="DE32" s="680"/>
      <c r="DF32" s="680"/>
      <c r="DG32" s="680"/>
      <c r="DH32" s="680"/>
      <c r="DI32" s="680"/>
      <c r="DJ32" s="680"/>
      <c r="DK32" s="681"/>
      <c r="DL32" s="688">
        <v>148</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315</v>
      </c>
      <c r="C33" s="677"/>
      <c r="D33" s="677"/>
      <c r="E33" s="677"/>
      <c r="F33" s="677"/>
      <c r="G33" s="677"/>
      <c r="H33" s="677"/>
      <c r="I33" s="677"/>
      <c r="J33" s="677"/>
      <c r="K33" s="677"/>
      <c r="L33" s="677"/>
      <c r="M33" s="677"/>
      <c r="N33" s="677"/>
      <c r="O33" s="677"/>
      <c r="P33" s="677"/>
      <c r="Q33" s="678"/>
      <c r="R33" s="679">
        <v>104329</v>
      </c>
      <c r="S33" s="680"/>
      <c r="T33" s="680"/>
      <c r="U33" s="680"/>
      <c r="V33" s="680"/>
      <c r="W33" s="680"/>
      <c r="X33" s="680"/>
      <c r="Y33" s="681"/>
      <c r="Z33" s="682">
        <v>0.2</v>
      </c>
      <c r="AA33" s="682"/>
      <c r="AB33" s="682"/>
      <c r="AC33" s="682"/>
      <c r="AD33" s="683" t="s">
        <v>230</v>
      </c>
      <c r="AE33" s="683"/>
      <c r="AF33" s="683"/>
      <c r="AG33" s="683"/>
      <c r="AH33" s="683"/>
      <c r="AI33" s="683"/>
      <c r="AJ33" s="683"/>
      <c r="AK33" s="683"/>
      <c r="AL33" s="684" t="s">
        <v>230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21827015</v>
      </c>
      <c r="CS33" s="715"/>
      <c r="CT33" s="715"/>
      <c r="CU33" s="715"/>
      <c r="CV33" s="715"/>
      <c r="CW33" s="715"/>
      <c r="CX33" s="715"/>
      <c r="CY33" s="716"/>
      <c r="CZ33" s="684">
        <v>45.1</v>
      </c>
      <c r="DA33" s="713"/>
      <c r="DB33" s="713"/>
      <c r="DC33" s="717"/>
      <c r="DD33" s="688">
        <v>14211790</v>
      </c>
      <c r="DE33" s="715"/>
      <c r="DF33" s="715"/>
      <c r="DG33" s="715"/>
      <c r="DH33" s="715"/>
      <c r="DI33" s="715"/>
      <c r="DJ33" s="715"/>
      <c r="DK33" s="716"/>
      <c r="DL33" s="688">
        <v>11972534</v>
      </c>
      <c r="DM33" s="715"/>
      <c r="DN33" s="715"/>
      <c r="DO33" s="715"/>
      <c r="DP33" s="715"/>
      <c r="DQ33" s="715"/>
      <c r="DR33" s="715"/>
      <c r="DS33" s="715"/>
      <c r="DT33" s="715"/>
      <c r="DU33" s="715"/>
      <c r="DV33" s="716"/>
      <c r="DW33" s="684">
        <v>48.3</v>
      </c>
      <c r="DX33" s="713"/>
      <c r="DY33" s="713"/>
      <c r="DZ33" s="713"/>
      <c r="EA33" s="713"/>
      <c r="EB33" s="713"/>
      <c r="EC33" s="714"/>
    </row>
    <row r="34" spans="2:133" ht="11.25" customHeight="1" x14ac:dyDescent="0.15">
      <c r="B34" s="676" t="s">
        <v>317</v>
      </c>
      <c r="C34" s="677"/>
      <c r="D34" s="677"/>
      <c r="E34" s="677"/>
      <c r="F34" s="677"/>
      <c r="G34" s="677"/>
      <c r="H34" s="677"/>
      <c r="I34" s="677"/>
      <c r="J34" s="677"/>
      <c r="K34" s="677"/>
      <c r="L34" s="677"/>
      <c r="M34" s="677"/>
      <c r="N34" s="677"/>
      <c r="O34" s="677"/>
      <c r="P34" s="677"/>
      <c r="Q34" s="678"/>
      <c r="R34" s="679">
        <v>3371930</v>
      </c>
      <c r="S34" s="680"/>
      <c r="T34" s="680"/>
      <c r="U34" s="680"/>
      <c r="V34" s="680"/>
      <c r="W34" s="680"/>
      <c r="X34" s="680"/>
      <c r="Y34" s="681"/>
      <c r="Z34" s="682">
        <v>6.9</v>
      </c>
      <c r="AA34" s="682"/>
      <c r="AB34" s="682"/>
      <c r="AC34" s="682"/>
      <c r="AD34" s="683">
        <v>11</v>
      </c>
      <c r="AE34" s="683"/>
      <c r="AF34" s="683"/>
      <c r="AG34" s="683"/>
      <c r="AH34" s="683"/>
      <c r="AI34" s="683"/>
      <c r="AJ34" s="683"/>
      <c r="AK34" s="683"/>
      <c r="AL34" s="684">
        <v>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6978667</v>
      </c>
      <c r="CS34" s="680"/>
      <c r="CT34" s="680"/>
      <c r="CU34" s="680"/>
      <c r="CV34" s="680"/>
      <c r="CW34" s="680"/>
      <c r="CX34" s="680"/>
      <c r="CY34" s="681"/>
      <c r="CZ34" s="684">
        <v>14.4</v>
      </c>
      <c r="DA34" s="713"/>
      <c r="DB34" s="713"/>
      <c r="DC34" s="717"/>
      <c r="DD34" s="688">
        <v>5281304</v>
      </c>
      <c r="DE34" s="680"/>
      <c r="DF34" s="680"/>
      <c r="DG34" s="680"/>
      <c r="DH34" s="680"/>
      <c r="DI34" s="680"/>
      <c r="DJ34" s="680"/>
      <c r="DK34" s="681"/>
      <c r="DL34" s="688">
        <v>4278029</v>
      </c>
      <c r="DM34" s="680"/>
      <c r="DN34" s="680"/>
      <c r="DO34" s="680"/>
      <c r="DP34" s="680"/>
      <c r="DQ34" s="680"/>
      <c r="DR34" s="680"/>
      <c r="DS34" s="680"/>
      <c r="DT34" s="680"/>
      <c r="DU34" s="680"/>
      <c r="DV34" s="681"/>
      <c r="DW34" s="684">
        <v>17.3</v>
      </c>
      <c r="DX34" s="713"/>
      <c r="DY34" s="713"/>
      <c r="DZ34" s="713"/>
      <c r="EA34" s="713"/>
      <c r="EB34" s="713"/>
      <c r="EC34" s="714"/>
    </row>
    <row r="35" spans="2:133" ht="11.25" customHeight="1" x14ac:dyDescent="0.15">
      <c r="B35" s="676" t="s">
        <v>321</v>
      </c>
      <c r="C35" s="677"/>
      <c r="D35" s="677"/>
      <c r="E35" s="677"/>
      <c r="F35" s="677"/>
      <c r="G35" s="677"/>
      <c r="H35" s="677"/>
      <c r="I35" s="677"/>
      <c r="J35" s="677"/>
      <c r="K35" s="677"/>
      <c r="L35" s="677"/>
      <c r="M35" s="677"/>
      <c r="N35" s="677"/>
      <c r="O35" s="677"/>
      <c r="P35" s="677"/>
      <c r="Q35" s="678"/>
      <c r="R35" s="679">
        <v>5432700</v>
      </c>
      <c r="S35" s="680"/>
      <c r="T35" s="680"/>
      <c r="U35" s="680"/>
      <c r="V35" s="680"/>
      <c r="W35" s="680"/>
      <c r="X35" s="680"/>
      <c r="Y35" s="681"/>
      <c r="Z35" s="682">
        <v>11.1</v>
      </c>
      <c r="AA35" s="682"/>
      <c r="AB35" s="682"/>
      <c r="AC35" s="682"/>
      <c r="AD35" s="683" t="s">
        <v>230</v>
      </c>
      <c r="AE35" s="683"/>
      <c r="AF35" s="683"/>
      <c r="AG35" s="683"/>
      <c r="AH35" s="683"/>
      <c r="AI35" s="683"/>
      <c r="AJ35" s="683"/>
      <c r="AK35" s="683"/>
      <c r="AL35" s="684" t="s">
        <v>230</v>
      </c>
      <c r="AM35" s="685"/>
      <c r="AN35" s="685"/>
      <c r="AO35" s="686"/>
      <c r="AP35" s="234"/>
      <c r="AQ35" s="752" t="s">
        <v>322</v>
      </c>
      <c r="AR35" s="753"/>
      <c r="AS35" s="753"/>
      <c r="AT35" s="753"/>
      <c r="AU35" s="753"/>
      <c r="AV35" s="753"/>
      <c r="AW35" s="753"/>
      <c r="AX35" s="753"/>
      <c r="AY35" s="754"/>
      <c r="AZ35" s="668">
        <v>5808450</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15221</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2244698</v>
      </c>
      <c r="CS35" s="715"/>
      <c r="CT35" s="715"/>
      <c r="CU35" s="715"/>
      <c r="CV35" s="715"/>
      <c r="CW35" s="715"/>
      <c r="CX35" s="715"/>
      <c r="CY35" s="716"/>
      <c r="CZ35" s="684">
        <v>4.5999999999999996</v>
      </c>
      <c r="DA35" s="713"/>
      <c r="DB35" s="713"/>
      <c r="DC35" s="717"/>
      <c r="DD35" s="688">
        <v>1800194</v>
      </c>
      <c r="DE35" s="715"/>
      <c r="DF35" s="715"/>
      <c r="DG35" s="715"/>
      <c r="DH35" s="715"/>
      <c r="DI35" s="715"/>
      <c r="DJ35" s="715"/>
      <c r="DK35" s="716"/>
      <c r="DL35" s="688">
        <v>1692953</v>
      </c>
      <c r="DM35" s="715"/>
      <c r="DN35" s="715"/>
      <c r="DO35" s="715"/>
      <c r="DP35" s="715"/>
      <c r="DQ35" s="715"/>
      <c r="DR35" s="715"/>
      <c r="DS35" s="715"/>
      <c r="DT35" s="715"/>
      <c r="DU35" s="715"/>
      <c r="DV35" s="716"/>
      <c r="DW35" s="684">
        <v>6.8</v>
      </c>
      <c r="DX35" s="713"/>
      <c r="DY35" s="713"/>
      <c r="DZ35" s="713"/>
      <c r="EA35" s="713"/>
      <c r="EB35" s="713"/>
      <c r="EC35" s="714"/>
    </row>
    <row r="36" spans="2:133" ht="11.25" customHeight="1" x14ac:dyDescent="0.15">
      <c r="B36" s="676" t="s">
        <v>325</v>
      </c>
      <c r="C36" s="677"/>
      <c r="D36" s="677"/>
      <c r="E36" s="677"/>
      <c r="F36" s="677"/>
      <c r="G36" s="677"/>
      <c r="H36" s="677"/>
      <c r="I36" s="677"/>
      <c r="J36" s="677"/>
      <c r="K36" s="677"/>
      <c r="L36" s="677"/>
      <c r="M36" s="677"/>
      <c r="N36" s="677"/>
      <c r="O36" s="677"/>
      <c r="P36" s="677"/>
      <c r="Q36" s="678"/>
      <c r="R36" s="679" t="s">
        <v>230</v>
      </c>
      <c r="S36" s="680"/>
      <c r="T36" s="680"/>
      <c r="U36" s="680"/>
      <c r="V36" s="680"/>
      <c r="W36" s="680"/>
      <c r="X36" s="680"/>
      <c r="Y36" s="681"/>
      <c r="Z36" s="682" t="s">
        <v>230</v>
      </c>
      <c r="AA36" s="682"/>
      <c r="AB36" s="682"/>
      <c r="AC36" s="682"/>
      <c r="AD36" s="683" t="s">
        <v>230</v>
      </c>
      <c r="AE36" s="683"/>
      <c r="AF36" s="683"/>
      <c r="AG36" s="683"/>
      <c r="AH36" s="683"/>
      <c r="AI36" s="683"/>
      <c r="AJ36" s="683"/>
      <c r="AK36" s="683"/>
      <c r="AL36" s="684" t="s">
        <v>230</v>
      </c>
      <c r="AM36" s="685"/>
      <c r="AN36" s="685"/>
      <c r="AO36" s="686"/>
      <c r="AQ36" s="756" t="s">
        <v>326</v>
      </c>
      <c r="AR36" s="757"/>
      <c r="AS36" s="757"/>
      <c r="AT36" s="757"/>
      <c r="AU36" s="757"/>
      <c r="AV36" s="757"/>
      <c r="AW36" s="757"/>
      <c r="AX36" s="757"/>
      <c r="AY36" s="758"/>
      <c r="AZ36" s="679">
        <v>990000</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-144737</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5216549</v>
      </c>
      <c r="CS36" s="680"/>
      <c r="CT36" s="680"/>
      <c r="CU36" s="680"/>
      <c r="CV36" s="680"/>
      <c r="CW36" s="680"/>
      <c r="CX36" s="680"/>
      <c r="CY36" s="681"/>
      <c r="CZ36" s="684">
        <v>10.8</v>
      </c>
      <c r="DA36" s="713"/>
      <c r="DB36" s="713"/>
      <c r="DC36" s="717"/>
      <c r="DD36" s="688">
        <v>4219627</v>
      </c>
      <c r="DE36" s="680"/>
      <c r="DF36" s="680"/>
      <c r="DG36" s="680"/>
      <c r="DH36" s="680"/>
      <c r="DI36" s="680"/>
      <c r="DJ36" s="680"/>
      <c r="DK36" s="681"/>
      <c r="DL36" s="688">
        <v>3400055</v>
      </c>
      <c r="DM36" s="680"/>
      <c r="DN36" s="680"/>
      <c r="DO36" s="680"/>
      <c r="DP36" s="680"/>
      <c r="DQ36" s="680"/>
      <c r="DR36" s="680"/>
      <c r="DS36" s="680"/>
      <c r="DT36" s="680"/>
      <c r="DU36" s="680"/>
      <c r="DV36" s="681"/>
      <c r="DW36" s="684">
        <v>13.7</v>
      </c>
      <c r="DX36" s="713"/>
      <c r="DY36" s="713"/>
      <c r="DZ36" s="713"/>
      <c r="EA36" s="713"/>
      <c r="EB36" s="713"/>
      <c r="EC36" s="714"/>
    </row>
    <row r="37" spans="2:133" ht="11.25" customHeight="1" x14ac:dyDescent="0.15">
      <c r="B37" s="676" t="s">
        <v>329</v>
      </c>
      <c r="C37" s="677"/>
      <c r="D37" s="677"/>
      <c r="E37" s="677"/>
      <c r="F37" s="677"/>
      <c r="G37" s="677"/>
      <c r="H37" s="677"/>
      <c r="I37" s="677"/>
      <c r="J37" s="677"/>
      <c r="K37" s="677"/>
      <c r="L37" s="677"/>
      <c r="M37" s="677"/>
      <c r="N37" s="677"/>
      <c r="O37" s="677"/>
      <c r="P37" s="677"/>
      <c r="Q37" s="678"/>
      <c r="R37" s="679">
        <v>1197800</v>
      </c>
      <c r="S37" s="680"/>
      <c r="T37" s="680"/>
      <c r="U37" s="680"/>
      <c r="V37" s="680"/>
      <c r="W37" s="680"/>
      <c r="X37" s="680"/>
      <c r="Y37" s="681"/>
      <c r="Z37" s="682">
        <v>2.5</v>
      </c>
      <c r="AA37" s="682"/>
      <c r="AB37" s="682"/>
      <c r="AC37" s="682"/>
      <c r="AD37" s="683" t="s">
        <v>230</v>
      </c>
      <c r="AE37" s="683"/>
      <c r="AF37" s="683"/>
      <c r="AG37" s="683"/>
      <c r="AH37" s="683"/>
      <c r="AI37" s="683"/>
      <c r="AJ37" s="683"/>
      <c r="AK37" s="683"/>
      <c r="AL37" s="684" t="s">
        <v>230</v>
      </c>
      <c r="AM37" s="685"/>
      <c r="AN37" s="685"/>
      <c r="AO37" s="686"/>
      <c r="AQ37" s="756" t="s">
        <v>330</v>
      </c>
      <c r="AR37" s="757"/>
      <c r="AS37" s="757"/>
      <c r="AT37" s="757"/>
      <c r="AU37" s="757"/>
      <c r="AV37" s="757"/>
      <c r="AW37" s="757"/>
      <c r="AX37" s="757"/>
      <c r="AY37" s="758"/>
      <c r="AZ37" s="679">
        <v>933477</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11354</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1289030</v>
      </c>
      <c r="CS37" s="715"/>
      <c r="CT37" s="715"/>
      <c r="CU37" s="715"/>
      <c r="CV37" s="715"/>
      <c r="CW37" s="715"/>
      <c r="CX37" s="715"/>
      <c r="CY37" s="716"/>
      <c r="CZ37" s="684">
        <v>2.7</v>
      </c>
      <c r="DA37" s="713"/>
      <c r="DB37" s="713"/>
      <c r="DC37" s="717"/>
      <c r="DD37" s="688">
        <v>1248530</v>
      </c>
      <c r="DE37" s="715"/>
      <c r="DF37" s="715"/>
      <c r="DG37" s="715"/>
      <c r="DH37" s="715"/>
      <c r="DI37" s="715"/>
      <c r="DJ37" s="715"/>
      <c r="DK37" s="716"/>
      <c r="DL37" s="688">
        <v>1202325</v>
      </c>
      <c r="DM37" s="715"/>
      <c r="DN37" s="715"/>
      <c r="DO37" s="715"/>
      <c r="DP37" s="715"/>
      <c r="DQ37" s="715"/>
      <c r="DR37" s="715"/>
      <c r="DS37" s="715"/>
      <c r="DT37" s="715"/>
      <c r="DU37" s="715"/>
      <c r="DV37" s="716"/>
      <c r="DW37" s="684">
        <v>4.9000000000000004</v>
      </c>
      <c r="DX37" s="713"/>
      <c r="DY37" s="713"/>
      <c r="DZ37" s="713"/>
      <c r="EA37" s="713"/>
      <c r="EB37" s="713"/>
      <c r="EC37" s="714"/>
    </row>
    <row r="38" spans="2:133" ht="11.25" customHeight="1" x14ac:dyDescent="0.15">
      <c r="B38" s="724" t="s">
        <v>333</v>
      </c>
      <c r="C38" s="725"/>
      <c r="D38" s="725"/>
      <c r="E38" s="725"/>
      <c r="F38" s="725"/>
      <c r="G38" s="725"/>
      <c r="H38" s="725"/>
      <c r="I38" s="725"/>
      <c r="J38" s="725"/>
      <c r="K38" s="725"/>
      <c r="L38" s="725"/>
      <c r="M38" s="725"/>
      <c r="N38" s="725"/>
      <c r="O38" s="725"/>
      <c r="P38" s="725"/>
      <c r="Q38" s="726"/>
      <c r="R38" s="759">
        <v>48725790</v>
      </c>
      <c r="S38" s="760"/>
      <c r="T38" s="760"/>
      <c r="U38" s="760"/>
      <c r="V38" s="760"/>
      <c r="W38" s="760"/>
      <c r="X38" s="760"/>
      <c r="Y38" s="761"/>
      <c r="Z38" s="762">
        <v>100</v>
      </c>
      <c r="AA38" s="762"/>
      <c r="AB38" s="762"/>
      <c r="AC38" s="762"/>
      <c r="AD38" s="763">
        <v>23573058</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v>384900</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17459</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3533073</v>
      </c>
      <c r="CS38" s="680"/>
      <c r="CT38" s="680"/>
      <c r="CU38" s="680"/>
      <c r="CV38" s="680"/>
      <c r="CW38" s="680"/>
      <c r="CX38" s="680"/>
      <c r="CY38" s="681"/>
      <c r="CZ38" s="684">
        <v>7.3</v>
      </c>
      <c r="DA38" s="713"/>
      <c r="DB38" s="713"/>
      <c r="DC38" s="717"/>
      <c r="DD38" s="688">
        <v>2824439</v>
      </c>
      <c r="DE38" s="680"/>
      <c r="DF38" s="680"/>
      <c r="DG38" s="680"/>
      <c r="DH38" s="680"/>
      <c r="DI38" s="680"/>
      <c r="DJ38" s="680"/>
      <c r="DK38" s="681"/>
      <c r="DL38" s="688">
        <v>2601497</v>
      </c>
      <c r="DM38" s="680"/>
      <c r="DN38" s="680"/>
      <c r="DO38" s="680"/>
      <c r="DP38" s="680"/>
      <c r="DQ38" s="680"/>
      <c r="DR38" s="680"/>
      <c r="DS38" s="680"/>
      <c r="DT38" s="680"/>
      <c r="DU38" s="680"/>
      <c r="DV38" s="681"/>
      <c r="DW38" s="684">
        <v>10.5</v>
      </c>
      <c r="DX38" s="713"/>
      <c r="DY38" s="713"/>
      <c r="DZ38" s="713"/>
      <c r="EA38" s="713"/>
      <c r="EB38" s="713"/>
      <c r="EC38" s="714"/>
    </row>
    <row r="39" spans="2:133" ht="11.25" customHeight="1" x14ac:dyDescent="0.15">
      <c r="AQ39" s="756" t="s">
        <v>337</v>
      </c>
      <c r="AR39" s="757"/>
      <c r="AS39" s="757"/>
      <c r="AT39" s="757"/>
      <c r="AU39" s="757"/>
      <c r="AV39" s="757"/>
      <c r="AW39" s="757"/>
      <c r="AX39" s="757"/>
      <c r="AY39" s="758"/>
      <c r="AZ39" s="679">
        <v>29500</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100</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312948</v>
      </c>
      <c r="CS39" s="715"/>
      <c r="CT39" s="715"/>
      <c r="CU39" s="715"/>
      <c r="CV39" s="715"/>
      <c r="CW39" s="715"/>
      <c r="CX39" s="715"/>
      <c r="CY39" s="716"/>
      <c r="CZ39" s="684">
        <v>0.6</v>
      </c>
      <c r="DA39" s="713"/>
      <c r="DB39" s="713"/>
      <c r="DC39" s="717"/>
      <c r="DD39" s="688">
        <v>53326</v>
      </c>
      <c r="DE39" s="715"/>
      <c r="DF39" s="715"/>
      <c r="DG39" s="715"/>
      <c r="DH39" s="715"/>
      <c r="DI39" s="715"/>
      <c r="DJ39" s="715"/>
      <c r="DK39" s="716"/>
      <c r="DL39" s="688" t="s">
        <v>341</v>
      </c>
      <c r="DM39" s="715"/>
      <c r="DN39" s="715"/>
      <c r="DO39" s="715"/>
      <c r="DP39" s="715"/>
      <c r="DQ39" s="715"/>
      <c r="DR39" s="715"/>
      <c r="DS39" s="715"/>
      <c r="DT39" s="715"/>
      <c r="DU39" s="715"/>
      <c r="DV39" s="716"/>
      <c r="DW39" s="684" t="s">
        <v>341</v>
      </c>
      <c r="DX39" s="713"/>
      <c r="DY39" s="713"/>
      <c r="DZ39" s="713"/>
      <c r="EA39" s="713"/>
      <c r="EB39" s="713"/>
      <c r="EC39" s="714"/>
    </row>
    <row r="40" spans="2:133" ht="11.25" customHeight="1" x14ac:dyDescent="0.15">
      <c r="AQ40" s="756" t="s">
        <v>342</v>
      </c>
      <c r="AR40" s="757"/>
      <c r="AS40" s="757"/>
      <c r="AT40" s="757"/>
      <c r="AU40" s="757"/>
      <c r="AV40" s="757"/>
      <c r="AW40" s="757"/>
      <c r="AX40" s="757"/>
      <c r="AY40" s="758"/>
      <c r="AZ40" s="679">
        <v>860887</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341</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3541080</v>
      </c>
      <c r="CS40" s="680"/>
      <c r="CT40" s="680"/>
      <c r="CU40" s="680"/>
      <c r="CV40" s="680"/>
      <c r="CW40" s="680"/>
      <c r="CX40" s="680"/>
      <c r="CY40" s="681"/>
      <c r="CZ40" s="684">
        <v>7.3</v>
      </c>
      <c r="DA40" s="713"/>
      <c r="DB40" s="713"/>
      <c r="DC40" s="717"/>
      <c r="DD40" s="688">
        <v>32900</v>
      </c>
      <c r="DE40" s="680"/>
      <c r="DF40" s="680"/>
      <c r="DG40" s="680"/>
      <c r="DH40" s="680"/>
      <c r="DI40" s="680"/>
      <c r="DJ40" s="680"/>
      <c r="DK40" s="681"/>
      <c r="DL40" s="688" t="s">
        <v>341</v>
      </c>
      <c r="DM40" s="680"/>
      <c r="DN40" s="680"/>
      <c r="DO40" s="680"/>
      <c r="DP40" s="680"/>
      <c r="DQ40" s="680"/>
      <c r="DR40" s="680"/>
      <c r="DS40" s="680"/>
      <c r="DT40" s="680"/>
      <c r="DU40" s="680"/>
      <c r="DV40" s="681"/>
      <c r="DW40" s="684" t="s">
        <v>341</v>
      </c>
      <c r="DX40" s="713"/>
      <c r="DY40" s="713"/>
      <c r="DZ40" s="713"/>
      <c r="EA40" s="713"/>
      <c r="EB40" s="713"/>
      <c r="EC40" s="714"/>
    </row>
    <row r="41" spans="2:133" ht="11.25" customHeight="1" x14ac:dyDescent="0.15">
      <c r="AQ41" s="766" t="s">
        <v>345</v>
      </c>
      <c r="AR41" s="767"/>
      <c r="AS41" s="767"/>
      <c r="AT41" s="767"/>
      <c r="AU41" s="767"/>
      <c r="AV41" s="767"/>
      <c r="AW41" s="767"/>
      <c r="AX41" s="767"/>
      <c r="AY41" s="768"/>
      <c r="AZ41" s="759">
        <v>2609686</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372</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341</v>
      </c>
      <c r="CS41" s="715"/>
      <c r="CT41" s="715"/>
      <c r="CU41" s="715"/>
      <c r="CV41" s="715"/>
      <c r="CW41" s="715"/>
      <c r="CX41" s="715"/>
      <c r="CY41" s="716"/>
      <c r="CZ41" s="684" t="s">
        <v>341</v>
      </c>
      <c r="DA41" s="713"/>
      <c r="DB41" s="713"/>
      <c r="DC41" s="717"/>
      <c r="DD41" s="688" t="s">
        <v>341</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6385479</v>
      </c>
      <c r="CS42" s="680"/>
      <c r="CT42" s="680"/>
      <c r="CU42" s="680"/>
      <c r="CV42" s="680"/>
      <c r="CW42" s="680"/>
      <c r="CX42" s="680"/>
      <c r="CY42" s="681"/>
      <c r="CZ42" s="684">
        <v>13.2</v>
      </c>
      <c r="DA42" s="685"/>
      <c r="DB42" s="685"/>
      <c r="DC42" s="780"/>
      <c r="DD42" s="688">
        <v>1281040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72241</v>
      </c>
      <c r="CS43" s="715"/>
      <c r="CT43" s="715"/>
      <c r="CU43" s="715"/>
      <c r="CV43" s="715"/>
      <c r="CW43" s="715"/>
      <c r="CX43" s="715"/>
      <c r="CY43" s="716"/>
      <c r="CZ43" s="684">
        <v>0.1</v>
      </c>
      <c r="DA43" s="713"/>
      <c r="DB43" s="713"/>
      <c r="DC43" s="717"/>
      <c r="DD43" s="688">
        <v>42670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302</v>
      </c>
      <c r="CE44" s="792"/>
      <c r="CF44" s="676" t="s">
        <v>353</v>
      </c>
      <c r="CG44" s="677"/>
      <c r="CH44" s="677"/>
      <c r="CI44" s="677"/>
      <c r="CJ44" s="677"/>
      <c r="CK44" s="677"/>
      <c r="CL44" s="677"/>
      <c r="CM44" s="677"/>
      <c r="CN44" s="677"/>
      <c r="CO44" s="677"/>
      <c r="CP44" s="677"/>
      <c r="CQ44" s="678"/>
      <c r="CR44" s="679">
        <v>6209643</v>
      </c>
      <c r="CS44" s="680"/>
      <c r="CT44" s="680"/>
      <c r="CU44" s="680"/>
      <c r="CV44" s="680"/>
      <c r="CW44" s="680"/>
      <c r="CX44" s="680"/>
      <c r="CY44" s="681"/>
      <c r="CZ44" s="684">
        <v>12.8</v>
      </c>
      <c r="DA44" s="685"/>
      <c r="DB44" s="685"/>
      <c r="DC44" s="780"/>
      <c r="DD44" s="688">
        <v>1276073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2709731</v>
      </c>
      <c r="CS45" s="715"/>
      <c r="CT45" s="715"/>
      <c r="CU45" s="715"/>
      <c r="CV45" s="715"/>
      <c r="CW45" s="715"/>
      <c r="CX45" s="715"/>
      <c r="CY45" s="716"/>
      <c r="CZ45" s="684">
        <v>5.6</v>
      </c>
      <c r="DA45" s="713"/>
      <c r="DB45" s="713"/>
      <c r="DC45" s="717"/>
      <c r="DD45" s="688">
        <v>320229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3442789</v>
      </c>
      <c r="CS46" s="680"/>
      <c r="CT46" s="680"/>
      <c r="CU46" s="680"/>
      <c r="CV46" s="680"/>
      <c r="CW46" s="680"/>
      <c r="CX46" s="680"/>
      <c r="CY46" s="681"/>
      <c r="CZ46" s="684">
        <v>7.1</v>
      </c>
      <c r="DA46" s="685"/>
      <c r="DB46" s="685"/>
      <c r="DC46" s="780"/>
      <c r="DD46" s="688">
        <v>955130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v>175836</v>
      </c>
      <c r="CS47" s="715"/>
      <c r="CT47" s="715"/>
      <c r="CU47" s="715"/>
      <c r="CV47" s="715"/>
      <c r="CW47" s="715"/>
      <c r="CX47" s="715"/>
      <c r="CY47" s="716"/>
      <c r="CZ47" s="684">
        <v>0.4</v>
      </c>
      <c r="DA47" s="713"/>
      <c r="DB47" s="713"/>
      <c r="DC47" s="717"/>
      <c r="DD47" s="688">
        <v>4967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341</v>
      </c>
      <c r="CS48" s="680"/>
      <c r="CT48" s="680"/>
      <c r="CU48" s="680"/>
      <c r="CV48" s="680"/>
      <c r="CW48" s="680"/>
      <c r="CX48" s="680"/>
      <c r="CY48" s="681"/>
      <c r="CZ48" s="684" t="s">
        <v>341</v>
      </c>
      <c r="DA48" s="685"/>
      <c r="DB48" s="685"/>
      <c r="DC48" s="780"/>
      <c r="DD48" s="688" t="s">
        <v>341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48389275</v>
      </c>
      <c r="CS49" s="749"/>
      <c r="CT49" s="749"/>
      <c r="CU49" s="749"/>
      <c r="CV49" s="749"/>
      <c r="CW49" s="749"/>
      <c r="CX49" s="749"/>
      <c r="CY49" s="781"/>
      <c r="CZ49" s="764">
        <v>100</v>
      </c>
      <c r="DA49" s="782"/>
      <c r="DB49" s="782"/>
      <c r="DC49" s="783"/>
      <c r="DD49" s="784">
        <v>27795952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TfcpdTVXNpb4FO30Vdnqt4xewnmf9nh6bbG6HU7oFUmCCYabprWWnbJmtufPfKWpOPkfbreRag4wp2/yeRJmZg==" saltValue="hU1JeBFAeN9JbBCkQM1YK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48650</v>
      </c>
      <c r="R7" s="815"/>
      <c r="S7" s="815"/>
      <c r="T7" s="815"/>
      <c r="U7" s="815"/>
      <c r="V7" s="815">
        <v>48314</v>
      </c>
      <c r="W7" s="815"/>
      <c r="X7" s="815"/>
      <c r="Y7" s="815"/>
      <c r="Z7" s="815"/>
      <c r="AA7" s="815">
        <v>336</v>
      </c>
      <c r="AB7" s="815"/>
      <c r="AC7" s="815"/>
      <c r="AD7" s="815"/>
      <c r="AE7" s="816"/>
      <c r="AF7" s="817">
        <v>273</v>
      </c>
      <c r="AG7" s="818"/>
      <c r="AH7" s="818"/>
      <c r="AI7" s="818"/>
      <c r="AJ7" s="819"/>
      <c r="AK7" s="854" t="s">
        <v>599</v>
      </c>
      <c r="AL7" s="855"/>
      <c r="AM7" s="855"/>
      <c r="AN7" s="855"/>
      <c r="AO7" s="855"/>
      <c r="AP7" s="855">
        <v>61326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587</v>
      </c>
      <c r="BT7" s="859"/>
      <c r="BU7" s="859"/>
      <c r="BV7" s="859"/>
      <c r="BW7" s="859"/>
      <c r="BX7" s="859"/>
      <c r="BY7" s="859"/>
      <c r="BZ7" s="859"/>
      <c r="CA7" s="859"/>
      <c r="CB7" s="859"/>
      <c r="CC7" s="859"/>
      <c r="CD7" s="859"/>
      <c r="CE7" s="859"/>
      <c r="CF7" s="859"/>
      <c r="CG7" s="860"/>
      <c r="CH7" s="851">
        <v>117</v>
      </c>
      <c r="CI7" s="852"/>
      <c r="CJ7" s="852"/>
      <c r="CK7" s="852"/>
      <c r="CL7" s="853"/>
      <c r="CM7" s="851">
        <v>778</v>
      </c>
      <c r="CN7" s="852"/>
      <c r="CO7" s="852"/>
      <c r="CP7" s="852"/>
      <c r="CQ7" s="853"/>
      <c r="CR7" s="851">
        <v>3</v>
      </c>
      <c r="CS7" s="852"/>
      <c r="CT7" s="852"/>
      <c r="CU7" s="852"/>
      <c r="CV7" s="853"/>
      <c r="CW7" s="851">
        <v>120</v>
      </c>
      <c r="CX7" s="852"/>
      <c r="CY7" s="852"/>
      <c r="CZ7" s="852"/>
      <c r="DA7" s="853"/>
      <c r="DB7" s="851" t="s">
        <v>581</v>
      </c>
      <c r="DC7" s="852"/>
      <c r="DD7" s="852"/>
      <c r="DE7" s="852"/>
      <c r="DF7" s="853"/>
      <c r="DG7" s="851" t="s">
        <v>581</v>
      </c>
      <c r="DH7" s="852"/>
      <c r="DI7" s="852"/>
      <c r="DJ7" s="852"/>
      <c r="DK7" s="853"/>
      <c r="DL7" s="851">
        <v>1268</v>
      </c>
      <c r="DM7" s="852"/>
      <c r="DN7" s="852"/>
      <c r="DO7" s="852"/>
      <c r="DP7" s="853"/>
      <c r="DQ7" s="851">
        <v>1175</v>
      </c>
      <c r="DR7" s="852"/>
      <c r="DS7" s="852"/>
      <c r="DT7" s="852"/>
      <c r="DU7" s="853"/>
      <c r="DV7" s="832"/>
      <c r="DW7" s="833"/>
      <c r="DX7" s="833"/>
      <c r="DY7" s="833"/>
      <c r="DZ7" s="834"/>
      <c r="EA7" s="254"/>
    </row>
    <row r="8" spans="1:131" s="255" customFormat="1" ht="26.25" customHeight="1" x14ac:dyDescent="0.15">
      <c r="A8" s="261">
        <v>2</v>
      </c>
      <c r="B8" s="835" t="s">
        <v>382</v>
      </c>
      <c r="C8" s="836"/>
      <c r="D8" s="836"/>
      <c r="E8" s="836"/>
      <c r="F8" s="836"/>
      <c r="G8" s="836"/>
      <c r="H8" s="836"/>
      <c r="I8" s="836"/>
      <c r="J8" s="836"/>
      <c r="K8" s="836"/>
      <c r="L8" s="836"/>
      <c r="M8" s="836"/>
      <c r="N8" s="836"/>
      <c r="O8" s="836"/>
      <c r="P8" s="837"/>
      <c r="Q8" s="838">
        <v>581</v>
      </c>
      <c r="R8" s="839"/>
      <c r="S8" s="839"/>
      <c r="T8" s="839"/>
      <c r="U8" s="839"/>
      <c r="V8" s="839">
        <v>581</v>
      </c>
      <c r="W8" s="839"/>
      <c r="X8" s="839"/>
      <c r="Y8" s="839"/>
      <c r="Z8" s="839"/>
      <c r="AA8" s="839">
        <v>0</v>
      </c>
      <c r="AB8" s="839"/>
      <c r="AC8" s="839"/>
      <c r="AD8" s="839"/>
      <c r="AE8" s="840"/>
      <c r="AF8" s="841">
        <v>0</v>
      </c>
      <c r="AG8" s="842"/>
      <c r="AH8" s="842"/>
      <c r="AI8" s="842"/>
      <c r="AJ8" s="843"/>
      <c r="AK8" s="844">
        <v>498</v>
      </c>
      <c r="AL8" s="845"/>
      <c r="AM8" s="845"/>
      <c r="AN8" s="845"/>
      <c r="AO8" s="845"/>
      <c r="AP8" s="845">
        <v>74</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588</v>
      </c>
      <c r="BT8" s="849"/>
      <c r="BU8" s="849"/>
      <c r="BV8" s="849"/>
      <c r="BW8" s="849"/>
      <c r="BX8" s="849"/>
      <c r="BY8" s="849"/>
      <c r="BZ8" s="849"/>
      <c r="CA8" s="849"/>
      <c r="CB8" s="849"/>
      <c r="CC8" s="849"/>
      <c r="CD8" s="849"/>
      <c r="CE8" s="849"/>
      <c r="CF8" s="849"/>
      <c r="CG8" s="850"/>
      <c r="CH8" s="861">
        <v>1</v>
      </c>
      <c r="CI8" s="862"/>
      <c r="CJ8" s="862"/>
      <c r="CK8" s="862"/>
      <c r="CL8" s="863"/>
      <c r="CM8" s="861">
        <v>284</v>
      </c>
      <c r="CN8" s="862"/>
      <c r="CO8" s="862"/>
      <c r="CP8" s="862"/>
      <c r="CQ8" s="863"/>
      <c r="CR8" s="861">
        <v>3</v>
      </c>
      <c r="CS8" s="862"/>
      <c r="CT8" s="862"/>
      <c r="CU8" s="862"/>
      <c r="CV8" s="863"/>
      <c r="CW8" s="861" t="s">
        <v>581</v>
      </c>
      <c r="CX8" s="862"/>
      <c r="CY8" s="862"/>
      <c r="CZ8" s="862"/>
      <c r="DA8" s="863"/>
      <c r="DB8" s="861" t="s">
        <v>581</v>
      </c>
      <c r="DC8" s="862"/>
      <c r="DD8" s="862"/>
      <c r="DE8" s="862"/>
      <c r="DF8" s="863"/>
      <c r="DG8" s="861" t="s">
        <v>581</v>
      </c>
      <c r="DH8" s="862"/>
      <c r="DI8" s="862"/>
      <c r="DJ8" s="862"/>
      <c r="DK8" s="863"/>
      <c r="DL8" s="861">
        <v>258</v>
      </c>
      <c r="DM8" s="862"/>
      <c r="DN8" s="862"/>
      <c r="DO8" s="862"/>
      <c r="DP8" s="863"/>
      <c r="DQ8" s="861">
        <v>232</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589</v>
      </c>
      <c r="BT9" s="849"/>
      <c r="BU9" s="849"/>
      <c r="BV9" s="849"/>
      <c r="BW9" s="849"/>
      <c r="BX9" s="849"/>
      <c r="BY9" s="849"/>
      <c r="BZ9" s="849"/>
      <c r="CA9" s="849"/>
      <c r="CB9" s="849"/>
      <c r="CC9" s="849"/>
      <c r="CD9" s="849"/>
      <c r="CE9" s="849"/>
      <c r="CF9" s="849"/>
      <c r="CG9" s="850"/>
      <c r="CH9" s="861">
        <v>0</v>
      </c>
      <c r="CI9" s="862"/>
      <c r="CJ9" s="862"/>
      <c r="CK9" s="862"/>
      <c r="CL9" s="863"/>
      <c r="CM9" s="861">
        <v>68</v>
      </c>
      <c r="CN9" s="862"/>
      <c r="CO9" s="862"/>
      <c r="CP9" s="862"/>
      <c r="CQ9" s="863"/>
      <c r="CR9" s="861">
        <v>1</v>
      </c>
      <c r="CS9" s="862"/>
      <c r="CT9" s="862"/>
      <c r="CU9" s="862"/>
      <c r="CV9" s="863"/>
      <c r="CW9" s="861" t="s">
        <v>581</v>
      </c>
      <c r="CX9" s="862"/>
      <c r="CY9" s="862"/>
      <c r="CZ9" s="862"/>
      <c r="DA9" s="863"/>
      <c r="DB9" s="861" t="s">
        <v>581</v>
      </c>
      <c r="DC9" s="862"/>
      <c r="DD9" s="862"/>
      <c r="DE9" s="862"/>
      <c r="DF9" s="863"/>
      <c r="DG9" s="861" t="s">
        <v>581</v>
      </c>
      <c r="DH9" s="862"/>
      <c r="DI9" s="862"/>
      <c r="DJ9" s="862"/>
      <c r="DK9" s="863"/>
      <c r="DL9" s="861" t="s">
        <v>581</v>
      </c>
      <c r="DM9" s="862"/>
      <c r="DN9" s="862"/>
      <c r="DO9" s="862"/>
      <c r="DP9" s="863"/>
      <c r="DQ9" s="861" t="s">
        <v>581</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590</v>
      </c>
      <c r="BT10" s="849"/>
      <c r="BU10" s="849"/>
      <c r="BV10" s="849"/>
      <c r="BW10" s="849"/>
      <c r="BX10" s="849"/>
      <c r="BY10" s="849"/>
      <c r="BZ10" s="849"/>
      <c r="CA10" s="849"/>
      <c r="CB10" s="849"/>
      <c r="CC10" s="849"/>
      <c r="CD10" s="849"/>
      <c r="CE10" s="849"/>
      <c r="CF10" s="849"/>
      <c r="CG10" s="850"/>
      <c r="CH10" s="861">
        <v>11</v>
      </c>
      <c r="CI10" s="862"/>
      <c r="CJ10" s="862"/>
      <c r="CK10" s="862"/>
      <c r="CL10" s="863"/>
      <c r="CM10" s="861">
        <v>135</v>
      </c>
      <c r="CN10" s="862"/>
      <c r="CO10" s="862"/>
      <c r="CP10" s="862"/>
      <c r="CQ10" s="863"/>
      <c r="CR10" s="861">
        <v>15</v>
      </c>
      <c r="CS10" s="862"/>
      <c r="CT10" s="862"/>
      <c r="CU10" s="862"/>
      <c r="CV10" s="863"/>
      <c r="CW10" s="861">
        <v>6</v>
      </c>
      <c r="CX10" s="862"/>
      <c r="CY10" s="862"/>
      <c r="CZ10" s="862"/>
      <c r="DA10" s="863"/>
      <c r="DB10" s="861" t="s">
        <v>581</v>
      </c>
      <c r="DC10" s="862"/>
      <c r="DD10" s="862"/>
      <c r="DE10" s="862"/>
      <c r="DF10" s="863"/>
      <c r="DG10" s="861" t="s">
        <v>581</v>
      </c>
      <c r="DH10" s="862"/>
      <c r="DI10" s="862"/>
      <c r="DJ10" s="862"/>
      <c r="DK10" s="863"/>
      <c r="DL10" s="861" t="s">
        <v>581</v>
      </c>
      <c r="DM10" s="862"/>
      <c r="DN10" s="862"/>
      <c r="DO10" s="862"/>
      <c r="DP10" s="863"/>
      <c r="DQ10" s="861" t="s">
        <v>581</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591</v>
      </c>
      <c r="BT11" s="849"/>
      <c r="BU11" s="849"/>
      <c r="BV11" s="849"/>
      <c r="BW11" s="849"/>
      <c r="BX11" s="849"/>
      <c r="BY11" s="849"/>
      <c r="BZ11" s="849"/>
      <c r="CA11" s="849"/>
      <c r="CB11" s="849"/>
      <c r="CC11" s="849"/>
      <c r="CD11" s="849"/>
      <c r="CE11" s="849"/>
      <c r="CF11" s="849"/>
      <c r="CG11" s="850"/>
      <c r="CH11" s="861">
        <v>3</v>
      </c>
      <c r="CI11" s="862"/>
      <c r="CJ11" s="862"/>
      <c r="CK11" s="862"/>
      <c r="CL11" s="863"/>
      <c r="CM11" s="861">
        <v>43</v>
      </c>
      <c r="CN11" s="862"/>
      <c r="CO11" s="862"/>
      <c r="CP11" s="862"/>
      <c r="CQ11" s="863"/>
      <c r="CR11" s="861">
        <v>10</v>
      </c>
      <c r="CS11" s="862"/>
      <c r="CT11" s="862"/>
      <c r="CU11" s="862"/>
      <c r="CV11" s="863"/>
      <c r="CW11" s="861" t="s">
        <v>593</v>
      </c>
      <c r="CX11" s="862"/>
      <c r="CY11" s="862"/>
      <c r="CZ11" s="862"/>
      <c r="DA11" s="863"/>
      <c r="DB11" s="861" t="s">
        <v>581</v>
      </c>
      <c r="DC11" s="862"/>
      <c r="DD11" s="862"/>
      <c r="DE11" s="862"/>
      <c r="DF11" s="863"/>
      <c r="DG11" s="861" t="s">
        <v>581</v>
      </c>
      <c r="DH11" s="862"/>
      <c r="DI11" s="862"/>
      <c r="DJ11" s="862"/>
      <c r="DK11" s="863"/>
      <c r="DL11" s="861" t="s">
        <v>581</v>
      </c>
      <c r="DM11" s="862"/>
      <c r="DN11" s="862"/>
      <c r="DO11" s="862"/>
      <c r="DP11" s="863"/>
      <c r="DQ11" s="861" t="s">
        <v>581</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384</v>
      </c>
      <c r="B23" s="870" t="s">
        <v>385</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274</v>
      </c>
      <c r="AG23" s="874"/>
      <c r="AH23" s="874"/>
      <c r="AI23" s="874"/>
      <c r="AJ23" s="877"/>
      <c r="AK23" s="878"/>
      <c r="AL23" s="879"/>
      <c r="AM23" s="879"/>
      <c r="AN23" s="879"/>
      <c r="AO23" s="879"/>
      <c r="AP23" s="874"/>
      <c r="AQ23" s="874"/>
      <c r="AR23" s="874"/>
      <c r="AS23" s="874"/>
      <c r="AT23" s="874"/>
      <c r="AU23" s="880"/>
      <c r="AV23" s="880"/>
      <c r="AW23" s="880"/>
      <c r="AX23" s="880"/>
      <c r="AY23" s="881"/>
      <c r="AZ23" s="889" t="s">
        <v>386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2">
        <v>9219</v>
      </c>
      <c r="R28" s="903"/>
      <c r="S28" s="903"/>
      <c r="T28" s="903"/>
      <c r="U28" s="903"/>
      <c r="V28" s="903">
        <v>9204</v>
      </c>
      <c r="W28" s="903"/>
      <c r="X28" s="903"/>
      <c r="Y28" s="903"/>
      <c r="Z28" s="903"/>
      <c r="AA28" s="903">
        <v>15</v>
      </c>
      <c r="AB28" s="903"/>
      <c r="AC28" s="903"/>
      <c r="AD28" s="903"/>
      <c r="AE28" s="904"/>
      <c r="AF28" s="905">
        <v>15</v>
      </c>
      <c r="AG28" s="903"/>
      <c r="AH28" s="903"/>
      <c r="AI28" s="903"/>
      <c r="AJ28" s="906"/>
      <c r="AK28" s="907">
        <v>861</v>
      </c>
      <c r="AL28" s="898"/>
      <c r="AM28" s="898"/>
      <c r="AN28" s="898"/>
      <c r="AO28" s="898"/>
      <c r="AP28" s="898" t="s">
        <v>581</v>
      </c>
      <c r="AQ28" s="898"/>
      <c r="AR28" s="898"/>
      <c r="AS28" s="898"/>
      <c r="AT28" s="898"/>
      <c r="AU28" s="898" t="s">
        <v>581</v>
      </c>
      <c r="AV28" s="898"/>
      <c r="AW28" s="898"/>
      <c r="AX28" s="898"/>
      <c r="AY28" s="898"/>
      <c r="AZ28" s="899" t="s">
        <v>581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8325</v>
      </c>
      <c r="R29" s="839"/>
      <c r="S29" s="839"/>
      <c r="T29" s="839"/>
      <c r="U29" s="839"/>
      <c r="V29" s="839">
        <v>7953</v>
      </c>
      <c r="W29" s="839"/>
      <c r="X29" s="839"/>
      <c r="Y29" s="839"/>
      <c r="Z29" s="839"/>
      <c r="AA29" s="839">
        <v>372</v>
      </c>
      <c r="AB29" s="839"/>
      <c r="AC29" s="839"/>
      <c r="AD29" s="839"/>
      <c r="AE29" s="840"/>
      <c r="AF29" s="841">
        <v>372</v>
      </c>
      <c r="AG29" s="842"/>
      <c r="AH29" s="842"/>
      <c r="AI29" s="842"/>
      <c r="AJ29" s="843"/>
      <c r="AK29" s="910">
        <v>1113</v>
      </c>
      <c r="AL29" s="911"/>
      <c r="AM29" s="911"/>
      <c r="AN29" s="911"/>
      <c r="AO29" s="911"/>
      <c r="AP29" s="911" t="s">
        <v>581</v>
      </c>
      <c r="AQ29" s="911"/>
      <c r="AR29" s="911"/>
      <c r="AS29" s="911"/>
      <c r="AT29" s="911"/>
      <c r="AU29" s="911" t="s">
        <v>581</v>
      </c>
      <c r="AV29" s="911"/>
      <c r="AW29" s="911"/>
      <c r="AX29" s="911"/>
      <c r="AY29" s="911"/>
      <c r="AZ29" s="912" t="s">
        <v>581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1319</v>
      </c>
      <c r="R30" s="839"/>
      <c r="S30" s="839"/>
      <c r="T30" s="839"/>
      <c r="U30" s="839"/>
      <c r="V30" s="839">
        <v>1318</v>
      </c>
      <c r="W30" s="839"/>
      <c r="X30" s="839"/>
      <c r="Y30" s="839"/>
      <c r="Z30" s="839"/>
      <c r="AA30" s="839">
        <v>1</v>
      </c>
      <c r="AB30" s="839"/>
      <c r="AC30" s="839"/>
      <c r="AD30" s="839"/>
      <c r="AE30" s="840"/>
      <c r="AF30" s="841">
        <v>1</v>
      </c>
      <c r="AG30" s="842"/>
      <c r="AH30" s="842"/>
      <c r="AI30" s="842"/>
      <c r="AJ30" s="843"/>
      <c r="AK30" s="910">
        <v>375</v>
      </c>
      <c r="AL30" s="911"/>
      <c r="AM30" s="911"/>
      <c r="AN30" s="911"/>
      <c r="AO30" s="911"/>
      <c r="AP30" s="911" t="s">
        <v>581</v>
      </c>
      <c r="AQ30" s="911"/>
      <c r="AR30" s="911"/>
      <c r="AS30" s="911"/>
      <c r="AT30" s="911"/>
      <c r="AU30" s="911" t="s">
        <v>581</v>
      </c>
      <c r="AV30" s="911"/>
      <c r="AW30" s="911"/>
      <c r="AX30" s="911"/>
      <c r="AY30" s="911"/>
      <c r="AZ30" s="912" t="s">
        <v>581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400</v>
      </c>
      <c r="C31" s="836"/>
      <c r="D31" s="836"/>
      <c r="E31" s="836"/>
      <c r="F31" s="836"/>
      <c r="G31" s="836"/>
      <c r="H31" s="836"/>
      <c r="I31" s="836"/>
      <c r="J31" s="836"/>
      <c r="K31" s="836"/>
      <c r="L31" s="836"/>
      <c r="M31" s="836"/>
      <c r="N31" s="836"/>
      <c r="O31" s="836"/>
      <c r="P31" s="837"/>
      <c r="Q31" s="838">
        <v>1828</v>
      </c>
      <c r="R31" s="839"/>
      <c r="S31" s="839"/>
      <c r="T31" s="839"/>
      <c r="U31" s="839"/>
      <c r="V31" s="839">
        <v>1621</v>
      </c>
      <c r="W31" s="839"/>
      <c r="X31" s="839"/>
      <c r="Y31" s="839"/>
      <c r="Z31" s="839"/>
      <c r="AA31" s="839">
        <v>207</v>
      </c>
      <c r="AB31" s="839"/>
      <c r="AC31" s="839"/>
      <c r="AD31" s="839"/>
      <c r="AE31" s="840"/>
      <c r="AF31" s="841">
        <v>1060</v>
      </c>
      <c r="AG31" s="842"/>
      <c r="AH31" s="842"/>
      <c r="AI31" s="842"/>
      <c r="AJ31" s="843"/>
      <c r="AK31" s="910">
        <v>75</v>
      </c>
      <c r="AL31" s="911"/>
      <c r="AM31" s="911"/>
      <c r="AN31" s="911"/>
      <c r="AO31" s="911"/>
      <c r="AP31" s="911">
        <v>7557</v>
      </c>
      <c r="AQ31" s="911"/>
      <c r="AR31" s="911"/>
      <c r="AS31" s="911"/>
      <c r="AT31" s="911"/>
      <c r="AU31" s="911">
        <v>552</v>
      </c>
      <c r="AV31" s="911"/>
      <c r="AW31" s="911"/>
      <c r="AX31" s="911"/>
      <c r="AY31" s="911"/>
      <c r="AZ31" s="912" t="s">
        <v>581</v>
      </c>
      <c r="BA31" s="912"/>
      <c r="BB31" s="912"/>
      <c r="BC31" s="912"/>
      <c r="BD31" s="912"/>
      <c r="BE31" s="908" t="s">
        <v>401</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12169</v>
      </c>
      <c r="R32" s="839"/>
      <c r="S32" s="839"/>
      <c r="T32" s="839"/>
      <c r="U32" s="839"/>
      <c r="V32" s="839">
        <v>12530</v>
      </c>
      <c r="W32" s="839"/>
      <c r="X32" s="839"/>
      <c r="Y32" s="839"/>
      <c r="Z32" s="839"/>
      <c r="AA32" s="839">
        <v>-361</v>
      </c>
      <c r="AB32" s="839"/>
      <c r="AC32" s="839"/>
      <c r="AD32" s="839"/>
      <c r="AE32" s="840"/>
      <c r="AF32" s="841">
        <v>3086</v>
      </c>
      <c r="AG32" s="842"/>
      <c r="AH32" s="842"/>
      <c r="AI32" s="842"/>
      <c r="AJ32" s="843"/>
      <c r="AK32" s="910">
        <v>990</v>
      </c>
      <c r="AL32" s="911"/>
      <c r="AM32" s="911"/>
      <c r="AN32" s="911"/>
      <c r="AO32" s="911"/>
      <c r="AP32" s="911">
        <v>3492</v>
      </c>
      <c r="AQ32" s="911"/>
      <c r="AR32" s="911"/>
      <c r="AS32" s="911"/>
      <c r="AT32" s="911"/>
      <c r="AU32" s="911">
        <v>1907</v>
      </c>
      <c r="AV32" s="911"/>
      <c r="AW32" s="911"/>
      <c r="AX32" s="911"/>
      <c r="AY32" s="911"/>
      <c r="AZ32" s="912" t="s">
        <v>581</v>
      </c>
      <c r="BA32" s="912"/>
      <c r="BB32" s="912"/>
      <c r="BC32" s="912"/>
      <c r="BD32" s="912"/>
      <c r="BE32" s="908" t="s">
        <v>401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403</v>
      </c>
      <c r="C33" s="836"/>
      <c r="D33" s="836"/>
      <c r="E33" s="836"/>
      <c r="F33" s="836"/>
      <c r="G33" s="836"/>
      <c r="H33" s="836"/>
      <c r="I33" s="836"/>
      <c r="J33" s="836"/>
      <c r="K33" s="836"/>
      <c r="L33" s="836"/>
      <c r="M33" s="836"/>
      <c r="N33" s="836"/>
      <c r="O33" s="836"/>
      <c r="P33" s="837"/>
      <c r="Q33" s="838">
        <v>2643</v>
      </c>
      <c r="R33" s="839"/>
      <c r="S33" s="839"/>
      <c r="T33" s="839"/>
      <c r="U33" s="839"/>
      <c r="V33" s="839">
        <v>2341</v>
      </c>
      <c r="W33" s="839"/>
      <c r="X33" s="839"/>
      <c r="Y33" s="839"/>
      <c r="Z33" s="839"/>
      <c r="AA33" s="839">
        <v>302</v>
      </c>
      <c r="AB33" s="839"/>
      <c r="AC33" s="839"/>
      <c r="AD33" s="839"/>
      <c r="AE33" s="840"/>
      <c r="AF33" s="841">
        <v>1292</v>
      </c>
      <c r="AG33" s="842"/>
      <c r="AH33" s="842"/>
      <c r="AI33" s="842"/>
      <c r="AJ33" s="843"/>
      <c r="AK33" s="910">
        <v>900</v>
      </c>
      <c r="AL33" s="911"/>
      <c r="AM33" s="911"/>
      <c r="AN33" s="911"/>
      <c r="AO33" s="911"/>
      <c r="AP33" s="911">
        <v>8930</v>
      </c>
      <c r="AQ33" s="911"/>
      <c r="AR33" s="911"/>
      <c r="AS33" s="911"/>
      <c r="AT33" s="911"/>
      <c r="AU33" s="911">
        <v>4947</v>
      </c>
      <c r="AV33" s="911"/>
      <c r="AW33" s="911"/>
      <c r="AX33" s="911"/>
      <c r="AY33" s="911"/>
      <c r="AZ33" s="912" t="s">
        <v>581</v>
      </c>
      <c r="BA33" s="912"/>
      <c r="BB33" s="912"/>
      <c r="BC33" s="912"/>
      <c r="BD33" s="912"/>
      <c r="BE33" s="908" t="s">
        <v>401</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404</v>
      </c>
      <c r="C34" s="836"/>
      <c r="D34" s="836"/>
      <c r="E34" s="836"/>
      <c r="F34" s="836"/>
      <c r="G34" s="836"/>
      <c r="H34" s="836"/>
      <c r="I34" s="836"/>
      <c r="J34" s="836"/>
      <c r="K34" s="836"/>
      <c r="L34" s="836"/>
      <c r="M34" s="836"/>
      <c r="N34" s="836"/>
      <c r="O34" s="836"/>
      <c r="P34" s="837"/>
      <c r="Q34" s="838">
        <v>37</v>
      </c>
      <c r="R34" s="839"/>
      <c r="S34" s="839"/>
      <c r="T34" s="839"/>
      <c r="U34" s="839"/>
      <c r="V34" s="839">
        <v>36</v>
      </c>
      <c r="W34" s="839"/>
      <c r="X34" s="839"/>
      <c r="Y34" s="839"/>
      <c r="Z34" s="839"/>
      <c r="AA34" s="839">
        <v>1</v>
      </c>
      <c r="AB34" s="839"/>
      <c r="AC34" s="839"/>
      <c r="AD34" s="839"/>
      <c r="AE34" s="840"/>
      <c r="AF34" s="841">
        <v>1</v>
      </c>
      <c r="AG34" s="842"/>
      <c r="AH34" s="842"/>
      <c r="AI34" s="842"/>
      <c r="AJ34" s="843"/>
      <c r="AK34" s="910">
        <v>30</v>
      </c>
      <c r="AL34" s="911"/>
      <c r="AM34" s="911"/>
      <c r="AN34" s="911"/>
      <c r="AO34" s="911"/>
      <c r="AP34" s="911">
        <v>13</v>
      </c>
      <c r="AQ34" s="911"/>
      <c r="AR34" s="911"/>
      <c r="AS34" s="911"/>
      <c r="AT34" s="911"/>
      <c r="AU34" s="911">
        <v>11</v>
      </c>
      <c r="AV34" s="911"/>
      <c r="AW34" s="911"/>
      <c r="AX34" s="911"/>
      <c r="AY34" s="911"/>
      <c r="AZ34" s="912" t="s">
        <v>581</v>
      </c>
      <c r="BA34" s="912"/>
      <c r="BB34" s="912"/>
      <c r="BC34" s="912"/>
      <c r="BD34" s="912"/>
      <c r="BE34" s="908" t="s">
        <v>405</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406</v>
      </c>
      <c r="C35" s="836"/>
      <c r="D35" s="836"/>
      <c r="E35" s="836"/>
      <c r="F35" s="836"/>
      <c r="G35" s="836"/>
      <c r="H35" s="836"/>
      <c r="I35" s="836"/>
      <c r="J35" s="836"/>
      <c r="K35" s="836"/>
      <c r="L35" s="836"/>
      <c r="M35" s="836"/>
      <c r="N35" s="836"/>
      <c r="O35" s="836"/>
      <c r="P35" s="837"/>
      <c r="Q35" s="838">
        <v>84</v>
      </c>
      <c r="R35" s="839"/>
      <c r="S35" s="839"/>
      <c r="T35" s="839"/>
      <c r="U35" s="839"/>
      <c r="V35" s="839">
        <v>82</v>
      </c>
      <c r="W35" s="839"/>
      <c r="X35" s="839"/>
      <c r="Y35" s="839"/>
      <c r="Z35" s="839"/>
      <c r="AA35" s="839">
        <v>2</v>
      </c>
      <c r="AB35" s="839"/>
      <c r="AC35" s="839"/>
      <c r="AD35" s="839"/>
      <c r="AE35" s="840"/>
      <c r="AF35" s="841">
        <v>2</v>
      </c>
      <c r="AG35" s="842"/>
      <c r="AH35" s="842"/>
      <c r="AI35" s="842"/>
      <c r="AJ35" s="843"/>
      <c r="AK35" s="910">
        <v>33</v>
      </c>
      <c r="AL35" s="911"/>
      <c r="AM35" s="911"/>
      <c r="AN35" s="911"/>
      <c r="AO35" s="911"/>
      <c r="AP35" s="911">
        <v>131</v>
      </c>
      <c r="AQ35" s="911"/>
      <c r="AR35" s="911"/>
      <c r="AS35" s="911"/>
      <c r="AT35" s="911"/>
      <c r="AU35" s="911">
        <v>101</v>
      </c>
      <c r="AV35" s="911"/>
      <c r="AW35" s="911"/>
      <c r="AX35" s="911"/>
      <c r="AY35" s="911"/>
      <c r="AZ35" s="912" t="s">
        <v>581</v>
      </c>
      <c r="BA35" s="912"/>
      <c r="BB35" s="912"/>
      <c r="BC35" s="912"/>
      <c r="BD35" s="912"/>
      <c r="BE35" s="908" t="s">
        <v>405</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407</v>
      </c>
      <c r="C36" s="836"/>
      <c r="D36" s="836"/>
      <c r="E36" s="836"/>
      <c r="F36" s="836"/>
      <c r="G36" s="836"/>
      <c r="H36" s="836"/>
      <c r="I36" s="836"/>
      <c r="J36" s="836"/>
      <c r="K36" s="836"/>
      <c r="L36" s="836"/>
      <c r="M36" s="836"/>
      <c r="N36" s="836"/>
      <c r="O36" s="836"/>
      <c r="P36" s="837"/>
      <c r="Q36" s="838">
        <v>6</v>
      </c>
      <c r="R36" s="839"/>
      <c r="S36" s="839"/>
      <c r="T36" s="839"/>
      <c r="U36" s="839"/>
      <c r="V36" s="839">
        <v>130</v>
      </c>
      <c r="W36" s="839"/>
      <c r="X36" s="839"/>
      <c r="Y36" s="839"/>
      <c r="Z36" s="839"/>
      <c r="AA36" s="839">
        <v>-124</v>
      </c>
      <c r="AB36" s="839"/>
      <c r="AC36" s="839"/>
      <c r="AD36" s="839"/>
      <c r="AE36" s="840"/>
      <c r="AF36" s="841">
        <v>7</v>
      </c>
      <c r="AG36" s="842"/>
      <c r="AH36" s="842"/>
      <c r="AI36" s="842"/>
      <c r="AJ36" s="843"/>
      <c r="AK36" s="910">
        <v>5</v>
      </c>
      <c r="AL36" s="911"/>
      <c r="AM36" s="911"/>
      <c r="AN36" s="911"/>
      <c r="AO36" s="911"/>
      <c r="AP36" s="911">
        <v>17</v>
      </c>
      <c r="AQ36" s="911"/>
      <c r="AR36" s="911"/>
      <c r="AS36" s="911"/>
      <c r="AT36" s="911"/>
      <c r="AU36" s="911" t="s">
        <v>581</v>
      </c>
      <c r="AV36" s="911"/>
      <c r="AW36" s="911"/>
      <c r="AX36" s="911"/>
      <c r="AY36" s="911"/>
      <c r="AZ36" s="912" t="s">
        <v>581</v>
      </c>
      <c r="BA36" s="912"/>
      <c r="BB36" s="912"/>
      <c r="BC36" s="912"/>
      <c r="BD36" s="912"/>
      <c r="BE36" s="908" t="s">
        <v>405</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t="s">
        <v>408</v>
      </c>
      <c r="C37" s="836"/>
      <c r="D37" s="836"/>
      <c r="E37" s="836"/>
      <c r="F37" s="836"/>
      <c r="G37" s="836"/>
      <c r="H37" s="836"/>
      <c r="I37" s="836"/>
      <c r="J37" s="836"/>
      <c r="K37" s="836"/>
      <c r="L37" s="836"/>
      <c r="M37" s="836"/>
      <c r="N37" s="836"/>
      <c r="O37" s="836"/>
      <c r="P37" s="837"/>
      <c r="Q37" s="838">
        <v>18</v>
      </c>
      <c r="R37" s="839"/>
      <c r="S37" s="839"/>
      <c r="T37" s="839"/>
      <c r="U37" s="839"/>
      <c r="V37" s="839">
        <v>32</v>
      </c>
      <c r="W37" s="839"/>
      <c r="X37" s="839"/>
      <c r="Y37" s="839"/>
      <c r="Z37" s="839"/>
      <c r="AA37" s="839">
        <v>-14</v>
      </c>
      <c r="AB37" s="839"/>
      <c r="AC37" s="839"/>
      <c r="AD37" s="839"/>
      <c r="AE37" s="840"/>
      <c r="AF37" s="841" t="s">
        <v>230</v>
      </c>
      <c r="AG37" s="842"/>
      <c r="AH37" s="842"/>
      <c r="AI37" s="842"/>
      <c r="AJ37" s="843"/>
      <c r="AK37" s="910">
        <v>5</v>
      </c>
      <c r="AL37" s="911"/>
      <c r="AM37" s="911"/>
      <c r="AN37" s="911"/>
      <c r="AO37" s="911"/>
      <c r="AP37" s="911" t="s">
        <v>582</v>
      </c>
      <c r="AQ37" s="911"/>
      <c r="AR37" s="911"/>
      <c r="AS37" s="911"/>
      <c r="AT37" s="911"/>
      <c r="AU37" s="911" t="s">
        <v>581</v>
      </c>
      <c r="AV37" s="911"/>
      <c r="AW37" s="911"/>
      <c r="AX37" s="911"/>
      <c r="AY37" s="911"/>
      <c r="AZ37" s="912" t="s">
        <v>581</v>
      </c>
      <c r="BA37" s="912"/>
      <c r="BB37" s="912"/>
      <c r="BC37" s="912"/>
      <c r="BD37" s="912"/>
      <c r="BE37" s="908" t="s">
        <v>405</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384</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5835</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411</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413</v>
      </c>
      <c r="B66" s="821"/>
      <c r="C66" s="821"/>
      <c r="D66" s="821"/>
      <c r="E66" s="821"/>
      <c r="F66" s="821"/>
      <c r="G66" s="821"/>
      <c r="H66" s="821"/>
      <c r="I66" s="821"/>
      <c r="J66" s="821"/>
      <c r="K66" s="821"/>
      <c r="L66" s="821"/>
      <c r="M66" s="821"/>
      <c r="N66" s="821"/>
      <c r="O66" s="821"/>
      <c r="P66" s="822"/>
      <c r="Q66" s="797" t="s">
        <v>414</v>
      </c>
      <c r="R66" s="798"/>
      <c r="S66" s="798"/>
      <c r="T66" s="798"/>
      <c r="U66" s="799"/>
      <c r="V66" s="797" t="s">
        <v>415</v>
      </c>
      <c r="W66" s="798"/>
      <c r="X66" s="798"/>
      <c r="Y66" s="798"/>
      <c r="Z66" s="799"/>
      <c r="AA66" s="797" t="s">
        <v>416</v>
      </c>
      <c r="AB66" s="798"/>
      <c r="AC66" s="798"/>
      <c r="AD66" s="798"/>
      <c r="AE66" s="799"/>
      <c r="AF66" s="932" t="s">
        <v>417</v>
      </c>
      <c r="AG66" s="893"/>
      <c r="AH66" s="893"/>
      <c r="AI66" s="893"/>
      <c r="AJ66" s="933"/>
      <c r="AK66" s="797" t="s">
        <v>418</v>
      </c>
      <c r="AL66" s="821"/>
      <c r="AM66" s="821"/>
      <c r="AN66" s="821"/>
      <c r="AO66" s="822"/>
      <c r="AP66" s="797" t="s">
        <v>419</v>
      </c>
      <c r="AQ66" s="798"/>
      <c r="AR66" s="798"/>
      <c r="AS66" s="798"/>
      <c r="AT66" s="799"/>
      <c r="AU66" s="797" t="s">
        <v>420</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583</v>
      </c>
      <c r="C68" s="950"/>
      <c r="D68" s="950"/>
      <c r="E68" s="950"/>
      <c r="F68" s="950"/>
      <c r="G68" s="950"/>
      <c r="H68" s="950"/>
      <c r="I68" s="950"/>
      <c r="J68" s="950"/>
      <c r="K68" s="950"/>
      <c r="L68" s="950"/>
      <c r="M68" s="950"/>
      <c r="N68" s="950"/>
      <c r="O68" s="950"/>
      <c r="P68" s="951"/>
      <c r="Q68" s="952">
        <v>18</v>
      </c>
      <c r="R68" s="946"/>
      <c r="S68" s="946"/>
      <c r="T68" s="946"/>
      <c r="U68" s="946"/>
      <c r="V68" s="946">
        <v>16</v>
      </c>
      <c r="W68" s="946"/>
      <c r="X68" s="946"/>
      <c r="Y68" s="946"/>
      <c r="Z68" s="946"/>
      <c r="AA68" s="946">
        <v>2</v>
      </c>
      <c r="AB68" s="946"/>
      <c r="AC68" s="946"/>
      <c r="AD68" s="946"/>
      <c r="AE68" s="946"/>
      <c r="AF68" s="946">
        <v>2</v>
      </c>
      <c r="AG68" s="946"/>
      <c r="AH68" s="946"/>
      <c r="AI68" s="946"/>
      <c r="AJ68" s="946"/>
      <c r="AK68" s="946" t="s">
        <v>581</v>
      </c>
      <c r="AL68" s="946"/>
      <c r="AM68" s="946"/>
      <c r="AN68" s="946"/>
      <c r="AO68" s="946"/>
      <c r="AP68" s="946" t="s">
        <v>581</v>
      </c>
      <c r="AQ68" s="946"/>
      <c r="AR68" s="946"/>
      <c r="AS68" s="946"/>
      <c r="AT68" s="946"/>
      <c r="AU68" s="946" t="s">
        <v>581</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584</v>
      </c>
      <c r="C69" s="954"/>
      <c r="D69" s="954"/>
      <c r="E69" s="954"/>
      <c r="F69" s="954"/>
      <c r="G69" s="954"/>
      <c r="H69" s="954"/>
      <c r="I69" s="954"/>
      <c r="J69" s="954"/>
      <c r="K69" s="954"/>
      <c r="L69" s="954"/>
      <c r="M69" s="954"/>
      <c r="N69" s="954"/>
      <c r="O69" s="954"/>
      <c r="P69" s="955"/>
      <c r="Q69" s="956">
        <v>1516</v>
      </c>
      <c r="R69" s="911"/>
      <c r="S69" s="911"/>
      <c r="T69" s="911"/>
      <c r="U69" s="911"/>
      <c r="V69" s="911">
        <v>1485</v>
      </c>
      <c r="W69" s="911"/>
      <c r="X69" s="911"/>
      <c r="Y69" s="911"/>
      <c r="Z69" s="911"/>
      <c r="AA69" s="911">
        <v>31</v>
      </c>
      <c r="AB69" s="911"/>
      <c r="AC69" s="911"/>
      <c r="AD69" s="911"/>
      <c r="AE69" s="911"/>
      <c r="AF69" s="911">
        <v>31</v>
      </c>
      <c r="AG69" s="911"/>
      <c r="AH69" s="911"/>
      <c r="AI69" s="911"/>
      <c r="AJ69" s="911"/>
      <c r="AK69" s="911" t="s">
        <v>592</v>
      </c>
      <c r="AL69" s="911"/>
      <c r="AM69" s="911"/>
      <c r="AN69" s="911"/>
      <c r="AO69" s="911"/>
      <c r="AP69" s="911">
        <v>411</v>
      </c>
      <c r="AQ69" s="911"/>
      <c r="AR69" s="911"/>
      <c r="AS69" s="911"/>
      <c r="AT69" s="911"/>
      <c r="AU69" s="911">
        <v>383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585</v>
      </c>
      <c r="C70" s="954"/>
      <c r="D70" s="954"/>
      <c r="E70" s="954"/>
      <c r="F70" s="954"/>
      <c r="G70" s="954"/>
      <c r="H70" s="954"/>
      <c r="I70" s="954"/>
      <c r="J70" s="954"/>
      <c r="K70" s="954"/>
      <c r="L70" s="954"/>
      <c r="M70" s="954"/>
      <c r="N70" s="954"/>
      <c r="O70" s="954"/>
      <c r="P70" s="955"/>
      <c r="Q70" s="956">
        <v>88</v>
      </c>
      <c r="R70" s="911"/>
      <c r="S70" s="911"/>
      <c r="T70" s="911"/>
      <c r="U70" s="911"/>
      <c r="V70" s="911">
        <v>41</v>
      </c>
      <c r="W70" s="911"/>
      <c r="X70" s="911"/>
      <c r="Y70" s="911"/>
      <c r="Z70" s="911"/>
      <c r="AA70" s="911">
        <v>47</v>
      </c>
      <c r="AB70" s="911"/>
      <c r="AC70" s="911"/>
      <c r="AD70" s="911"/>
      <c r="AE70" s="911"/>
      <c r="AF70" s="911">
        <v>47</v>
      </c>
      <c r="AG70" s="911"/>
      <c r="AH70" s="911"/>
      <c r="AI70" s="911"/>
      <c r="AJ70" s="911"/>
      <c r="AK70" s="911" t="s">
        <v>581</v>
      </c>
      <c r="AL70" s="911"/>
      <c r="AM70" s="911"/>
      <c r="AN70" s="911"/>
      <c r="AO70" s="911"/>
      <c r="AP70" s="911" t="s">
        <v>581</v>
      </c>
      <c r="AQ70" s="911"/>
      <c r="AR70" s="911"/>
      <c r="AS70" s="911"/>
      <c r="AT70" s="911"/>
      <c r="AU70" s="911" t="s">
        <v>581</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586</v>
      </c>
      <c r="C71" s="954"/>
      <c r="D71" s="954"/>
      <c r="E71" s="954"/>
      <c r="F71" s="954"/>
      <c r="G71" s="954"/>
      <c r="H71" s="954"/>
      <c r="I71" s="954"/>
      <c r="J71" s="954"/>
      <c r="K71" s="954"/>
      <c r="L71" s="954"/>
      <c r="M71" s="954"/>
      <c r="N71" s="954"/>
      <c r="O71" s="954"/>
      <c r="P71" s="955"/>
      <c r="Q71" s="956">
        <v>455</v>
      </c>
      <c r="R71" s="911"/>
      <c r="S71" s="911"/>
      <c r="T71" s="911"/>
      <c r="U71" s="911"/>
      <c r="V71" s="911">
        <v>482</v>
      </c>
      <c r="W71" s="911"/>
      <c r="X71" s="911"/>
      <c r="Y71" s="911"/>
      <c r="Z71" s="911"/>
      <c r="AA71" s="911">
        <v>-27</v>
      </c>
      <c r="AB71" s="911"/>
      <c r="AC71" s="911"/>
      <c r="AD71" s="911"/>
      <c r="AE71" s="911"/>
      <c r="AF71" s="911">
        <v>1000</v>
      </c>
      <c r="AG71" s="911"/>
      <c r="AH71" s="911"/>
      <c r="AI71" s="911"/>
      <c r="AJ71" s="911"/>
      <c r="AK71" s="911" t="s">
        <v>581</v>
      </c>
      <c r="AL71" s="911"/>
      <c r="AM71" s="911"/>
      <c r="AN71" s="911"/>
      <c r="AO71" s="911"/>
      <c r="AP71" s="911">
        <v>6018</v>
      </c>
      <c r="AQ71" s="911"/>
      <c r="AR71" s="911"/>
      <c r="AS71" s="911"/>
      <c r="AT71" s="911"/>
      <c r="AU71" s="911" t="s">
        <v>581</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384</v>
      </c>
      <c r="B88" s="870" t="s">
        <v>421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422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430</v>
      </c>
      <c r="AB109" s="975"/>
      <c r="AC109" s="975"/>
      <c r="AD109" s="975"/>
      <c r="AE109" s="976"/>
      <c r="AF109" s="974" t="s">
        <v>301</v>
      </c>
      <c r="AG109" s="975"/>
      <c r="AH109" s="975"/>
      <c r="AI109" s="975"/>
      <c r="AJ109" s="976"/>
      <c r="AK109" s="974" t="s">
        <v>300</v>
      </c>
      <c r="AL109" s="975"/>
      <c r="AM109" s="975"/>
      <c r="AN109" s="975"/>
      <c r="AO109" s="976"/>
      <c r="AP109" s="974" t="s">
        <v>431</v>
      </c>
      <c r="AQ109" s="975"/>
      <c r="AR109" s="975"/>
      <c r="AS109" s="975"/>
      <c r="AT109" s="977"/>
      <c r="AU109" s="994" t="s">
        <v>429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430</v>
      </c>
      <c r="BR109" s="975"/>
      <c r="BS109" s="975"/>
      <c r="BT109" s="975"/>
      <c r="BU109" s="976"/>
      <c r="BV109" s="974" t="s">
        <v>301</v>
      </c>
      <c r="BW109" s="975"/>
      <c r="BX109" s="975"/>
      <c r="BY109" s="975"/>
      <c r="BZ109" s="976"/>
      <c r="CA109" s="974" t="s">
        <v>300</v>
      </c>
      <c r="CB109" s="975"/>
      <c r="CC109" s="975"/>
      <c r="CD109" s="975"/>
      <c r="CE109" s="976"/>
      <c r="CF109" s="995" t="s">
        <v>431</v>
      </c>
      <c r="CG109" s="995"/>
      <c r="CH109" s="995"/>
      <c r="CI109" s="995"/>
      <c r="CJ109" s="995"/>
      <c r="CK109" s="974" t="s">
        <v>432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430</v>
      </c>
      <c r="DH109" s="975"/>
      <c r="DI109" s="975"/>
      <c r="DJ109" s="975"/>
      <c r="DK109" s="976"/>
      <c r="DL109" s="974" t="s">
        <v>301</v>
      </c>
      <c r="DM109" s="975"/>
      <c r="DN109" s="975"/>
      <c r="DO109" s="975"/>
      <c r="DP109" s="976"/>
      <c r="DQ109" s="974" t="s">
        <v>300</v>
      </c>
      <c r="DR109" s="975"/>
      <c r="DS109" s="975"/>
      <c r="DT109" s="975"/>
      <c r="DU109" s="976"/>
      <c r="DV109" s="974" t="s">
        <v>431</v>
      </c>
      <c r="DW109" s="975"/>
      <c r="DX109" s="975"/>
      <c r="DY109" s="975"/>
      <c r="DZ109" s="977"/>
    </row>
    <row r="110" spans="1:131" s="246" customFormat="1" ht="26.25" customHeight="1" x14ac:dyDescent="0.15">
      <c r="A110" s="978" t="s">
        <v>433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4780259</v>
      </c>
      <c r="AB110" s="982"/>
      <c r="AC110" s="982"/>
      <c r="AD110" s="982"/>
      <c r="AE110" s="983"/>
      <c r="AF110" s="984">
        <v>4761509</v>
      </c>
      <c r="AG110" s="982"/>
      <c r="AH110" s="982"/>
      <c r="AI110" s="982"/>
      <c r="AJ110" s="983"/>
      <c r="AK110" s="984">
        <v>5048767</v>
      </c>
      <c r="AL110" s="982"/>
      <c r="AM110" s="982"/>
      <c r="AN110" s="982"/>
      <c r="AO110" s="983"/>
      <c r="AP110" s="985">
        <v>25.1</v>
      </c>
      <c r="AQ110" s="986"/>
      <c r="AR110" s="986"/>
      <c r="AS110" s="986"/>
      <c r="AT110" s="987"/>
      <c r="AU110" s="988" t="s">
        <v>73</v>
      </c>
      <c r="AV110" s="989"/>
      <c r="AW110" s="989"/>
      <c r="AX110" s="989"/>
      <c r="AY110" s="989"/>
      <c r="AZ110" s="1030" t="s">
        <v>434</v>
      </c>
      <c r="BA110" s="979"/>
      <c r="BB110" s="979"/>
      <c r="BC110" s="979"/>
      <c r="BD110" s="979"/>
      <c r="BE110" s="979"/>
      <c r="BF110" s="979"/>
      <c r="BG110" s="979"/>
      <c r="BH110" s="979"/>
      <c r="BI110" s="979"/>
      <c r="BJ110" s="979"/>
      <c r="BK110" s="979"/>
      <c r="BL110" s="979"/>
      <c r="BM110" s="979"/>
      <c r="BN110" s="979"/>
      <c r="BO110" s="979"/>
      <c r="BP110" s="980"/>
      <c r="BQ110" s="1016">
        <v>56606584</v>
      </c>
      <c r="BR110" s="1017"/>
      <c r="BS110" s="1017"/>
      <c r="BT110" s="1017"/>
      <c r="BU110" s="1017"/>
      <c r="BV110" s="1017">
        <v>60731096</v>
      </c>
      <c r="BW110" s="1017"/>
      <c r="BX110" s="1017"/>
      <c r="BY110" s="1017"/>
      <c r="BZ110" s="1017"/>
      <c r="CA110" s="1017">
        <v>61399605</v>
      </c>
      <c r="CB110" s="1017"/>
      <c r="CC110" s="1017"/>
      <c r="CD110" s="1017"/>
      <c r="CE110" s="1017"/>
      <c r="CF110" s="1031">
        <v>304.7</v>
      </c>
      <c r="CG110" s="1032"/>
      <c r="CH110" s="1032"/>
      <c r="CI110" s="1032"/>
      <c r="CJ110" s="1032"/>
      <c r="CK110" s="1033" t="s">
        <v>435</v>
      </c>
      <c r="CL110" s="1034"/>
      <c r="CM110" s="1013" t="s">
        <v>436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230</v>
      </c>
      <c r="DH110" s="1017"/>
      <c r="DI110" s="1017"/>
      <c r="DJ110" s="1017"/>
      <c r="DK110" s="1017"/>
      <c r="DL110" s="1017" t="s">
        <v>230</v>
      </c>
      <c r="DM110" s="1017"/>
      <c r="DN110" s="1017"/>
      <c r="DO110" s="1017"/>
      <c r="DP110" s="1017"/>
      <c r="DQ110" s="1017" t="s">
        <v>437</v>
      </c>
      <c r="DR110" s="1017"/>
      <c r="DS110" s="1017"/>
      <c r="DT110" s="1017"/>
      <c r="DU110" s="1017"/>
      <c r="DV110" s="1018" t="s">
        <v>230</v>
      </c>
      <c r="DW110" s="1018"/>
      <c r="DX110" s="1018"/>
      <c r="DY110" s="1018"/>
      <c r="DZ110" s="1019"/>
    </row>
    <row r="111" spans="1:131" s="246" customFormat="1" ht="26.25" customHeight="1" x14ac:dyDescent="0.15">
      <c r="A111" s="1020" t="s">
        <v>438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437</v>
      </c>
      <c r="AB111" s="1024"/>
      <c r="AC111" s="1024"/>
      <c r="AD111" s="1024"/>
      <c r="AE111" s="1025"/>
      <c r="AF111" s="1026" t="s">
        <v>439</v>
      </c>
      <c r="AG111" s="1024"/>
      <c r="AH111" s="1024"/>
      <c r="AI111" s="1024"/>
      <c r="AJ111" s="1025"/>
      <c r="AK111" s="1026" t="s">
        <v>437</v>
      </c>
      <c r="AL111" s="1024"/>
      <c r="AM111" s="1024"/>
      <c r="AN111" s="1024"/>
      <c r="AO111" s="1025"/>
      <c r="AP111" s="1027" t="s">
        <v>230</v>
      </c>
      <c r="AQ111" s="1028"/>
      <c r="AR111" s="1028"/>
      <c r="AS111" s="1028"/>
      <c r="AT111" s="1029"/>
      <c r="AU111" s="990"/>
      <c r="AV111" s="991"/>
      <c r="AW111" s="991"/>
      <c r="AX111" s="991"/>
      <c r="AY111" s="991"/>
      <c r="AZ111" s="1039" t="s">
        <v>440</v>
      </c>
      <c r="BA111" s="1040"/>
      <c r="BB111" s="1040"/>
      <c r="BC111" s="1040"/>
      <c r="BD111" s="1040"/>
      <c r="BE111" s="1040"/>
      <c r="BF111" s="1040"/>
      <c r="BG111" s="1040"/>
      <c r="BH111" s="1040"/>
      <c r="BI111" s="1040"/>
      <c r="BJ111" s="1040"/>
      <c r="BK111" s="1040"/>
      <c r="BL111" s="1040"/>
      <c r="BM111" s="1040"/>
      <c r="BN111" s="1040"/>
      <c r="BO111" s="1040"/>
      <c r="BP111" s="1041"/>
      <c r="BQ111" s="1009">
        <v>586228</v>
      </c>
      <c r="BR111" s="1010"/>
      <c r="BS111" s="1010"/>
      <c r="BT111" s="1010"/>
      <c r="BU111" s="1010"/>
      <c r="BV111" s="1010">
        <v>550496</v>
      </c>
      <c r="BW111" s="1010"/>
      <c r="BX111" s="1010"/>
      <c r="BY111" s="1010"/>
      <c r="BZ111" s="1010"/>
      <c r="CA111" s="1010">
        <v>456135</v>
      </c>
      <c r="CB111" s="1010"/>
      <c r="CC111" s="1010"/>
      <c r="CD111" s="1010"/>
      <c r="CE111" s="1010"/>
      <c r="CF111" s="1004">
        <v>2.2999999999999998</v>
      </c>
      <c r="CG111" s="1005"/>
      <c r="CH111" s="1005"/>
      <c r="CI111" s="1005"/>
      <c r="CJ111" s="1005"/>
      <c r="CK111" s="1035"/>
      <c r="CL111" s="1036"/>
      <c r="CM111" s="1006" t="s">
        <v>441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442</v>
      </c>
      <c r="DH111" s="1010"/>
      <c r="DI111" s="1010"/>
      <c r="DJ111" s="1010"/>
      <c r="DK111" s="1010"/>
      <c r="DL111" s="1010" t="s">
        <v>230</v>
      </c>
      <c r="DM111" s="1010"/>
      <c r="DN111" s="1010"/>
      <c r="DO111" s="1010"/>
      <c r="DP111" s="1010"/>
      <c r="DQ111" s="1010" t="s">
        <v>230</v>
      </c>
      <c r="DR111" s="1010"/>
      <c r="DS111" s="1010"/>
      <c r="DT111" s="1010"/>
      <c r="DU111" s="1010"/>
      <c r="DV111" s="1011" t="s">
        <v>230</v>
      </c>
      <c r="DW111" s="1011"/>
      <c r="DX111" s="1011"/>
      <c r="DY111" s="1011"/>
      <c r="DZ111" s="1012"/>
    </row>
    <row r="112" spans="1:131" s="246" customFormat="1" ht="26.25" customHeight="1" x14ac:dyDescent="0.15">
      <c r="A112" s="1042" t="s">
        <v>443</v>
      </c>
      <c r="B112" s="1043"/>
      <c r="C112" s="1040" t="s">
        <v>444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230</v>
      </c>
      <c r="AB112" s="1049"/>
      <c r="AC112" s="1049"/>
      <c r="AD112" s="1049"/>
      <c r="AE112" s="1050"/>
      <c r="AF112" s="1051" t="s">
        <v>230</v>
      </c>
      <c r="AG112" s="1049"/>
      <c r="AH112" s="1049"/>
      <c r="AI112" s="1049"/>
      <c r="AJ112" s="1050"/>
      <c r="AK112" s="1051" t="s">
        <v>442</v>
      </c>
      <c r="AL112" s="1049"/>
      <c r="AM112" s="1049"/>
      <c r="AN112" s="1049"/>
      <c r="AO112" s="1050"/>
      <c r="AP112" s="1052" t="s">
        <v>230</v>
      </c>
      <c r="AQ112" s="1053"/>
      <c r="AR112" s="1053"/>
      <c r="AS112" s="1053"/>
      <c r="AT112" s="1054"/>
      <c r="AU112" s="990"/>
      <c r="AV112" s="991"/>
      <c r="AW112" s="991"/>
      <c r="AX112" s="991"/>
      <c r="AY112" s="991"/>
      <c r="AZ112" s="1039" t="s">
        <v>445</v>
      </c>
      <c r="BA112" s="1040"/>
      <c r="BB112" s="1040"/>
      <c r="BC112" s="1040"/>
      <c r="BD112" s="1040"/>
      <c r="BE112" s="1040"/>
      <c r="BF112" s="1040"/>
      <c r="BG112" s="1040"/>
      <c r="BH112" s="1040"/>
      <c r="BI112" s="1040"/>
      <c r="BJ112" s="1040"/>
      <c r="BK112" s="1040"/>
      <c r="BL112" s="1040"/>
      <c r="BM112" s="1040"/>
      <c r="BN112" s="1040"/>
      <c r="BO112" s="1040"/>
      <c r="BP112" s="1041"/>
      <c r="BQ112" s="1009">
        <v>8090845</v>
      </c>
      <c r="BR112" s="1010"/>
      <c r="BS112" s="1010"/>
      <c r="BT112" s="1010"/>
      <c r="BU112" s="1010"/>
      <c r="BV112" s="1010">
        <v>8030494</v>
      </c>
      <c r="BW112" s="1010"/>
      <c r="BX112" s="1010"/>
      <c r="BY112" s="1010"/>
      <c r="BZ112" s="1010"/>
      <c r="CA112" s="1010">
        <v>7517504</v>
      </c>
      <c r="CB112" s="1010"/>
      <c r="CC112" s="1010"/>
      <c r="CD112" s="1010"/>
      <c r="CE112" s="1010"/>
      <c r="CF112" s="1004">
        <v>37.299999999999997</v>
      </c>
      <c r="CG112" s="1005"/>
      <c r="CH112" s="1005"/>
      <c r="CI112" s="1005"/>
      <c r="CJ112" s="1005"/>
      <c r="CK112" s="1035"/>
      <c r="CL112" s="1036"/>
      <c r="CM112" s="1006" t="s">
        <v>446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230</v>
      </c>
      <c r="DH112" s="1010"/>
      <c r="DI112" s="1010"/>
      <c r="DJ112" s="1010"/>
      <c r="DK112" s="1010"/>
      <c r="DL112" s="1010" t="s">
        <v>230</v>
      </c>
      <c r="DM112" s="1010"/>
      <c r="DN112" s="1010"/>
      <c r="DO112" s="1010"/>
      <c r="DP112" s="1010"/>
      <c r="DQ112" s="1010" t="s">
        <v>230</v>
      </c>
      <c r="DR112" s="1010"/>
      <c r="DS112" s="1010"/>
      <c r="DT112" s="1010"/>
      <c r="DU112" s="1010"/>
      <c r="DV112" s="1011" t="s">
        <v>230</v>
      </c>
      <c r="DW112" s="1011"/>
      <c r="DX112" s="1011"/>
      <c r="DY112" s="1011"/>
      <c r="DZ112" s="1012"/>
    </row>
    <row r="113" spans="1:130" s="246" customFormat="1" ht="26.25" customHeight="1" x14ac:dyDescent="0.15">
      <c r="A113" s="1044"/>
      <c r="B113" s="1045"/>
      <c r="C113" s="1040" t="s">
        <v>447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1110157</v>
      </c>
      <c r="AB113" s="1024"/>
      <c r="AC113" s="1024"/>
      <c r="AD113" s="1024"/>
      <c r="AE113" s="1025"/>
      <c r="AF113" s="1026">
        <v>1073813</v>
      </c>
      <c r="AG113" s="1024"/>
      <c r="AH113" s="1024"/>
      <c r="AI113" s="1024"/>
      <c r="AJ113" s="1025"/>
      <c r="AK113" s="1026">
        <v>1084321</v>
      </c>
      <c r="AL113" s="1024"/>
      <c r="AM113" s="1024"/>
      <c r="AN113" s="1024"/>
      <c r="AO113" s="1025"/>
      <c r="AP113" s="1027">
        <v>5.4</v>
      </c>
      <c r="AQ113" s="1028"/>
      <c r="AR113" s="1028"/>
      <c r="AS113" s="1028"/>
      <c r="AT113" s="1029"/>
      <c r="AU113" s="990"/>
      <c r="AV113" s="991"/>
      <c r="AW113" s="991"/>
      <c r="AX113" s="991"/>
      <c r="AY113" s="991"/>
      <c r="AZ113" s="1039" t="s">
        <v>448</v>
      </c>
      <c r="BA113" s="1040"/>
      <c r="BB113" s="1040"/>
      <c r="BC113" s="1040"/>
      <c r="BD113" s="1040"/>
      <c r="BE113" s="1040"/>
      <c r="BF113" s="1040"/>
      <c r="BG113" s="1040"/>
      <c r="BH113" s="1040"/>
      <c r="BI113" s="1040"/>
      <c r="BJ113" s="1040"/>
      <c r="BK113" s="1040"/>
      <c r="BL113" s="1040"/>
      <c r="BM113" s="1040"/>
      <c r="BN113" s="1040"/>
      <c r="BO113" s="1040"/>
      <c r="BP113" s="1041"/>
      <c r="BQ113" s="1009">
        <v>391748</v>
      </c>
      <c r="BR113" s="1010"/>
      <c r="BS113" s="1010"/>
      <c r="BT113" s="1010"/>
      <c r="BU113" s="1010"/>
      <c r="BV113" s="1010">
        <v>396888</v>
      </c>
      <c r="BW113" s="1010"/>
      <c r="BX113" s="1010"/>
      <c r="BY113" s="1010"/>
      <c r="BZ113" s="1010"/>
      <c r="CA113" s="1010">
        <v>382958</v>
      </c>
      <c r="CB113" s="1010"/>
      <c r="CC113" s="1010"/>
      <c r="CD113" s="1010"/>
      <c r="CE113" s="1010"/>
      <c r="CF113" s="1004">
        <v>1.9</v>
      </c>
      <c r="CG113" s="1005"/>
      <c r="CH113" s="1005"/>
      <c r="CI113" s="1005"/>
      <c r="CJ113" s="1005"/>
      <c r="CK113" s="1035"/>
      <c r="CL113" s="1036"/>
      <c r="CM113" s="1006" t="s">
        <v>449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230</v>
      </c>
      <c r="DH113" s="1049"/>
      <c r="DI113" s="1049"/>
      <c r="DJ113" s="1049"/>
      <c r="DK113" s="1050"/>
      <c r="DL113" s="1051" t="s">
        <v>230</v>
      </c>
      <c r="DM113" s="1049"/>
      <c r="DN113" s="1049"/>
      <c r="DO113" s="1049"/>
      <c r="DP113" s="1050"/>
      <c r="DQ113" s="1051" t="s">
        <v>437</v>
      </c>
      <c r="DR113" s="1049"/>
      <c r="DS113" s="1049"/>
      <c r="DT113" s="1049"/>
      <c r="DU113" s="1050"/>
      <c r="DV113" s="1052" t="s">
        <v>386</v>
      </c>
      <c r="DW113" s="1053"/>
      <c r="DX113" s="1053"/>
      <c r="DY113" s="1053"/>
      <c r="DZ113" s="1054"/>
    </row>
    <row r="114" spans="1:130" s="246" customFormat="1" ht="26.25" customHeight="1" x14ac:dyDescent="0.15">
      <c r="A114" s="1044"/>
      <c r="B114" s="1045"/>
      <c r="C114" s="1040" t="s">
        <v>450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24734</v>
      </c>
      <c r="AB114" s="1049"/>
      <c r="AC114" s="1049"/>
      <c r="AD114" s="1049"/>
      <c r="AE114" s="1050"/>
      <c r="AF114" s="1051">
        <v>22714</v>
      </c>
      <c r="AG114" s="1049"/>
      <c r="AH114" s="1049"/>
      <c r="AI114" s="1049"/>
      <c r="AJ114" s="1050"/>
      <c r="AK114" s="1051">
        <v>58880</v>
      </c>
      <c r="AL114" s="1049"/>
      <c r="AM114" s="1049"/>
      <c r="AN114" s="1049"/>
      <c r="AO114" s="1050"/>
      <c r="AP114" s="1052">
        <v>0.3</v>
      </c>
      <c r="AQ114" s="1053"/>
      <c r="AR114" s="1053"/>
      <c r="AS114" s="1053"/>
      <c r="AT114" s="1054"/>
      <c r="AU114" s="990"/>
      <c r="AV114" s="991"/>
      <c r="AW114" s="991"/>
      <c r="AX114" s="991"/>
      <c r="AY114" s="991"/>
      <c r="AZ114" s="1039" t="s">
        <v>451</v>
      </c>
      <c r="BA114" s="1040"/>
      <c r="BB114" s="1040"/>
      <c r="BC114" s="1040"/>
      <c r="BD114" s="1040"/>
      <c r="BE114" s="1040"/>
      <c r="BF114" s="1040"/>
      <c r="BG114" s="1040"/>
      <c r="BH114" s="1040"/>
      <c r="BI114" s="1040"/>
      <c r="BJ114" s="1040"/>
      <c r="BK114" s="1040"/>
      <c r="BL114" s="1040"/>
      <c r="BM114" s="1040"/>
      <c r="BN114" s="1040"/>
      <c r="BO114" s="1040"/>
      <c r="BP114" s="1041"/>
      <c r="BQ114" s="1009">
        <v>5233751</v>
      </c>
      <c r="BR114" s="1010"/>
      <c r="BS114" s="1010"/>
      <c r="BT114" s="1010"/>
      <c r="BU114" s="1010"/>
      <c r="BV114" s="1010">
        <v>5136573</v>
      </c>
      <c r="BW114" s="1010"/>
      <c r="BX114" s="1010"/>
      <c r="BY114" s="1010"/>
      <c r="BZ114" s="1010"/>
      <c r="CA114" s="1010">
        <v>4804316</v>
      </c>
      <c r="CB114" s="1010"/>
      <c r="CC114" s="1010"/>
      <c r="CD114" s="1010"/>
      <c r="CE114" s="1010"/>
      <c r="CF114" s="1004">
        <v>23.8</v>
      </c>
      <c r="CG114" s="1005"/>
      <c r="CH114" s="1005"/>
      <c r="CI114" s="1005"/>
      <c r="CJ114" s="1005"/>
      <c r="CK114" s="1035"/>
      <c r="CL114" s="1036"/>
      <c r="CM114" s="1006" t="s">
        <v>452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230</v>
      </c>
      <c r="DH114" s="1049"/>
      <c r="DI114" s="1049"/>
      <c r="DJ114" s="1049"/>
      <c r="DK114" s="1050"/>
      <c r="DL114" s="1051" t="s">
        <v>230</v>
      </c>
      <c r="DM114" s="1049"/>
      <c r="DN114" s="1049"/>
      <c r="DO114" s="1049"/>
      <c r="DP114" s="1050"/>
      <c r="DQ114" s="1051" t="s">
        <v>437</v>
      </c>
      <c r="DR114" s="1049"/>
      <c r="DS114" s="1049"/>
      <c r="DT114" s="1049"/>
      <c r="DU114" s="1050"/>
      <c r="DV114" s="1052" t="s">
        <v>230</v>
      </c>
      <c r="DW114" s="1053"/>
      <c r="DX114" s="1053"/>
      <c r="DY114" s="1053"/>
      <c r="DZ114" s="1054"/>
    </row>
    <row r="115" spans="1:130" s="246" customFormat="1" ht="26.25" customHeight="1" x14ac:dyDescent="0.15">
      <c r="A115" s="1044"/>
      <c r="B115" s="1045"/>
      <c r="C115" s="1040" t="s">
        <v>453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94772</v>
      </c>
      <c r="AB115" s="1024"/>
      <c r="AC115" s="1024"/>
      <c r="AD115" s="1024"/>
      <c r="AE115" s="1025"/>
      <c r="AF115" s="1026">
        <v>94678</v>
      </c>
      <c r="AG115" s="1024"/>
      <c r="AH115" s="1024"/>
      <c r="AI115" s="1024"/>
      <c r="AJ115" s="1025"/>
      <c r="AK115" s="1026">
        <v>94091</v>
      </c>
      <c r="AL115" s="1024"/>
      <c r="AM115" s="1024"/>
      <c r="AN115" s="1024"/>
      <c r="AO115" s="1025"/>
      <c r="AP115" s="1027">
        <v>0.5</v>
      </c>
      <c r="AQ115" s="1028"/>
      <c r="AR115" s="1028"/>
      <c r="AS115" s="1028"/>
      <c r="AT115" s="1029"/>
      <c r="AU115" s="990"/>
      <c r="AV115" s="991"/>
      <c r="AW115" s="991"/>
      <c r="AX115" s="991"/>
      <c r="AY115" s="991"/>
      <c r="AZ115" s="1039" t="s">
        <v>454</v>
      </c>
      <c r="BA115" s="1040"/>
      <c r="BB115" s="1040"/>
      <c r="BC115" s="1040"/>
      <c r="BD115" s="1040"/>
      <c r="BE115" s="1040"/>
      <c r="BF115" s="1040"/>
      <c r="BG115" s="1040"/>
      <c r="BH115" s="1040"/>
      <c r="BI115" s="1040"/>
      <c r="BJ115" s="1040"/>
      <c r="BK115" s="1040"/>
      <c r="BL115" s="1040"/>
      <c r="BM115" s="1040"/>
      <c r="BN115" s="1040"/>
      <c r="BO115" s="1040"/>
      <c r="BP115" s="1041"/>
      <c r="BQ115" s="1009">
        <v>1721939</v>
      </c>
      <c r="BR115" s="1010"/>
      <c r="BS115" s="1010"/>
      <c r="BT115" s="1010"/>
      <c r="BU115" s="1010"/>
      <c r="BV115" s="1010">
        <v>1568750</v>
      </c>
      <c r="BW115" s="1010"/>
      <c r="BX115" s="1010"/>
      <c r="BY115" s="1010"/>
      <c r="BZ115" s="1010"/>
      <c r="CA115" s="1010">
        <v>1407112</v>
      </c>
      <c r="CB115" s="1010"/>
      <c r="CC115" s="1010"/>
      <c r="CD115" s="1010"/>
      <c r="CE115" s="1010"/>
      <c r="CF115" s="1004">
        <v>7</v>
      </c>
      <c r="CG115" s="1005"/>
      <c r="CH115" s="1005"/>
      <c r="CI115" s="1005"/>
      <c r="CJ115" s="1005"/>
      <c r="CK115" s="1035"/>
      <c r="CL115" s="1036"/>
      <c r="CM115" s="1039" t="s">
        <v>455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230</v>
      </c>
      <c r="DH115" s="1049"/>
      <c r="DI115" s="1049"/>
      <c r="DJ115" s="1049"/>
      <c r="DK115" s="1050"/>
      <c r="DL115" s="1051" t="s">
        <v>230</v>
      </c>
      <c r="DM115" s="1049"/>
      <c r="DN115" s="1049"/>
      <c r="DO115" s="1049"/>
      <c r="DP115" s="1050"/>
      <c r="DQ115" s="1051" t="s">
        <v>230</v>
      </c>
      <c r="DR115" s="1049"/>
      <c r="DS115" s="1049"/>
      <c r="DT115" s="1049"/>
      <c r="DU115" s="1050"/>
      <c r="DV115" s="1052" t="s">
        <v>230</v>
      </c>
      <c r="DW115" s="1053"/>
      <c r="DX115" s="1053"/>
      <c r="DY115" s="1053"/>
      <c r="DZ115" s="1054"/>
    </row>
    <row r="116" spans="1:130" s="246" customFormat="1" ht="26.25" customHeight="1" x14ac:dyDescent="0.15">
      <c r="A116" s="1046"/>
      <c r="B116" s="1047"/>
      <c r="C116" s="1055" t="s">
        <v>456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643</v>
      </c>
      <c r="AB116" s="1049"/>
      <c r="AC116" s="1049"/>
      <c r="AD116" s="1049"/>
      <c r="AE116" s="1050"/>
      <c r="AF116" s="1051">
        <v>134</v>
      </c>
      <c r="AG116" s="1049"/>
      <c r="AH116" s="1049"/>
      <c r="AI116" s="1049"/>
      <c r="AJ116" s="1050"/>
      <c r="AK116" s="1051" t="s">
        <v>437</v>
      </c>
      <c r="AL116" s="1049"/>
      <c r="AM116" s="1049"/>
      <c r="AN116" s="1049"/>
      <c r="AO116" s="1050"/>
      <c r="AP116" s="1052" t="s">
        <v>230</v>
      </c>
      <c r="AQ116" s="1053"/>
      <c r="AR116" s="1053"/>
      <c r="AS116" s="1053"/>
      <c r="AT116" s="1054"/>
      <c r="AU116" s="990"/>
      <c r="AV116" s="991"/>
      <c r="AW116" s="991"/>
      <c r="AX116" s="991"/>
      <c r="AY116" s="991"/>
      <c r="AZ116" s="1057" t="s">
        <v>457</v>
      </c>
      <c r="BA116" s="1058"/>
      <c r="BB116" s="1058"/>
      <c r="BC116" s="1058"/>
      <c r="BD116" s="1058"/>
      <c r="BE116" s="1058"/>
      <c r="BF116" s="1058"/>
      <c r="BG116" s="1058"/>
      <c r="BH116" s="1058"/>
      <c r="BI116" s="1058"/>
      <c r="BJ116" s="1058"/>
      <c r="BK116" s="1058"/>
      <c r="BL116" s="1058"/>
      <c r="BM116" s="1058"/>
      <c r="BN116" s="1058"/>
      <c r="BO116" s="1058"/>
      <c r="BP116" s="1059"/>
      <c r="BQ116" s="1009" t="s">
        <v>230</v>
      </c>
      <c r="BR116" s="1010"/>
      <c r="BS116" s="1010"/>
      <c r="BT116" s="1010"/>
      <c r="BU116" s="1010"/>
      <c r="BV116" s="1010" t="s">
        <v>230</v>
      </c>
      <c r="BW116" s="1010"/>
      <c r="BX116" s="1010"/>
      <c r="BY116" s="1010"/>
      <c r="BZ116" s="1010"/>
      <c r="CA116" s="1010" t="s">
        <v>442</v>
      </c>
      <c r="CB116" s="1010"/>
      <c r="CC116" s="1010"/>
      <c r="CD116" s="1010"/>
      <c r="CE116" s="1010"/>
      <c r="CF116" s="1004" t="s">
        <v>230</v>
      </c>
      <c r="CG116" s="1005"/>
      <c r="CH116" s="1005"/>
      <c r="CI116" s="1005"/>
      <c r="CJ116" s="1005"/>
      <c r="CK116" s="1035"/>
      <c r="CL116" s="1036"/>
      <c r="CM116" s="1006" t="s">
        <v>458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144037</v>
      </c>
      <c r="DH116" s="1049"/>
      <c r="DI116" s="1049"/>
      <c r="DJ116" s="1049"/>
      <c r="DK116" s="1050"/>
      <c r="DL116" s="1051">
        <v>193028</v>
      </c>
      <c r="DM116" s="1049"/>
      <c r="DN116" s="1049"/>
      <c r="DO116" s="1049"/>
      <c r="DP116" s="1050"/>
      <c r="DQ116" s="1051">
        <v>181486</v>
      </c>
      <c r="DR116" s="1049"/>
      <c r="DS116" s="1049"/>
      <c r="DT116" s="1049"/>
      <c r="DU116" s="1050"/>
      <c r="DV116" s="1052">
        <v>0.9</v>
      </c>
      <c r="DW116" s="1053"/>
      <c r="DX116" s="1053"/>
      <c r="DY116" s="1053"/>
      <c r="DZ116" s="1054"/>
    </row>
    <row r="117" spans="1:130" s="246" customFormat="1" ht="26.25" customHeight="1" x14ac:dyDescent="0.15">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459</v>
      </c>
      <c r="Z117" s="976"/>
      <c r="AA117" s="1066">
        <v>6010565</v>
      </c>
      <c r="AB117" s="1067"/>
      <c r="AC117" s="1067"/>
      <c r="AD117" s="1067"/>
      <c r="AE117" s="1068"/>
      <c r="AF117" s="1069">
        <v>5952848</v>
      </c>
      <c r="AG117" s="1067"/>
      <c r="AH117" s="1067"/>
      <c r="AI117" s="1067"/>
      <c r="AJ117" s="1068"/>
      <c r="AK117" s="1069">
        <v>6286059</v>
      </c>
      <c r="AL117" s="1067"/>
      <c r="AM117" s="1067"/>
      <c r="AN117" s="1067"/>
      <c r="AO117" s="1068"/>
      <c r="AP117" s="1070"/>
      <c r="AQ117" s="1071"/>
      <c r="AR117" s="1071"/>
      <c r="AS117" s="1071"/>
      <c r="AT117" s="1072"/>
      <c r="AU117" s="990"/>
      <c r="AV117" s="991"/>
      <c r="AW117" s="991"/>
      <c r="AX117" s="991"/>
      <c r="AY117" s="991"/>
      <c r="AZ117" s="1057" t="s">
        <v>460</v>
      </c>
      <c r="BA117" s="1058"/>
      <c r="BB117" s="1058"/>
      <c r="BC117" s="1058"/>
      <c r="BD117" s="1058"/>
      <c r="BE117" s="1058"/>
      <c r="BF117" s="1058"/>
      <c r="BG117" s="1058"/>
      <c r="BH117" s="1058"/>
      <c r="BI117" s="1058"/>
      <c r="BJ117" s="1058"/>
      <c r="BK117" s="1058"/>
      <c r="BL117" s="1058"/>
      <c r="BM117" s="1058"/>
      <c r="BN117" s="1058"/>
      <c r="BO117" s="1058"/>
      <c r="BP117" s="1059"/>
      <c r="BQ117" s="1009" t="s">
        <v>230</v>
      </c>
      <c r="BR117" s="1010"/>
      <c r="BS117" s="1010"/>
      <c r="BT117" s="1010"/>
      <c r="BU117" s="1010"/>
      <c r="BV117" s="1010" t="s">
        <v>437</v>
      </c>
      <c r="BW117" s="1010"/>
      <c r="BX117" s="1010"/>
      <c r="BY117" s="1010"/>
      <c r="BZ117" s="1010"/>
      <c r="CA117" s="1010" t="s">
        <v>230</v>
      </c>
      <c r="CB117" s="1010"/>
      <c r="CC117" s="1010"/>
      <c r="CD117" s="1010"/>
      <c r="CE117" s="1010"/>
      <c r="CF117" s="1004" t="s">
        <v>437</v>
      </c>
      <c r="CG117" s="1005"/>
      <c r="CH117" s="1005"/>
      <c r="CI117" s="1005"/>
      <c r="CJ117" s="1005"/>
      <c r="CK117" s="1035"/>
      <c r="CL117" s="1036"/>
      <c r="CM117" s="1006" t="s">
        <v>461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386</v>
      </c>
      <c r="DH117" s="1049"/>
      <c r="DI117" s="1049"/>
      <c r="DJ117" s="1049"/>
      <c r="DK117" s="1050"/>
      <c r="DL117" s="1051" t="s">
        <v>437</v>
      </c>
      <c r="DM117" s="1049"/>
      <c r="DN117" s="1049"/>
      <c r="DO117" s="1049"/>
      <c r="DP117" s="1050"/>
      <c r="DQ117" s="1051" t="s">
        <v>230</v>
      </c>
      <c r="DR117" s="1049"/>
      <c r="DS117" s="1049"/>
      <c r="DT117" s="1049"/>
      <c r="DU117" s="1050"/>
      <c r="DV117" s="1052" t="s">
        <v>386</v>
      </c>
      <c r="DW117" s="1053"/>
      <c r="DX117" s="1053"/>
      <c r="DY117" s="1053"/>
      <c r="DZ117" s="1054"/>
    </row>
    <row r="118" spans="1:130" s="246" customFormat="1" ht="26.25" customHeight="1" x14ac:dyDescent="0.15">
      <c r="A118" s="994" t="s">
        <v>432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430</v>
      </c>
      <c r="AB118" s="975"/>
      <c r="AC118" s="975"/>
      <c r="AD118" s="975"/>
      <c r="AE118" s="976"/>
      <c r="AF118" s="974" t="s">
        <v>301</v>
      </c>
      <c r="AG118" s="975"/>
      <c r="AH118" s="975"/>
      <c r="AI118" s="975"/>
      <c r="AJ118" s="976"/>
      <c r="AK118" s="974" t="s">
        <v>300</v>
      </c>
      <c r="AL118" s="975"/>
      <c r="AM118" s="975"/>
      <c r="AN118" s="975"/>
      <c r="AO118" s="976"/>
      <c r="AP118" s="1061" t="s">
        <v>431</v>
      </c>
      <c r="AQ118" s="1062"/>
      <c r="AR118" s="1062"/>
      <c r="AS118" s="1062"/>
      <c r="AT118" s="1063"/>
      <c r="AU118" s="990"/>
      <c r="AV118" s="991"/>
      <c r="AW118" s="991"/>
      <c r="AX118" s="991"/>
      <c r="AY118" s="991"/>
      <c r="AZ118" s="1064" t="s">
        <v>462</v>
      </c>
      <c r="BA118" s="1055"/>
      <c r="BB118" s="1055"/>
      <c r="BC118" s="1055"/>
      <c r="BD118" s="1055"/>
      <c r="BE118" s="1055"/>
      <c r="BF118" s="1055"/>
      <c r="BG118" s="1055"/>
      <c r="BH118" s="1055"/>
      <c r="BI118" s="1055"/>
      <c r="BJ118" s="1055"/>
      <c r="BK118" s="1055"/>
      <c r="BL118" s="1055"/>
      <c r="BM118" s="1055"/>
      <c r="BN118" s="1055"/>
      <c r="BO118" s="1055"/>
      <c r="BP118" s="1056"/>
      <c r="BQ118" s="1087" t="s">
        <v>386</v>
      </c>
      <c r="BR118" s="1088"/>
      <c r="BS118" s="1088"/>
      <c r="BT118" s="1088"/>
      <c r="BU118" s="1088"/>
      <c r="BV118" s="1088" t="s">
        <v>437</v>
      </c>
      <c r="BW118" s="1088"/>
      <c r="BX118" s="1088"/>
      <c r="BY118" s="1088"/>
      <c r="BZ118" s="1088"/>
      <c r="CA118" s="1088" t="s">
        <v>437</v>
      </c>
      <c r="CB118" s="1088"/>
      <c r="CC118" s="1088"/>
      <c r="CD118" s="1088"/>
      <c r="CE118" s="1088"/>
      <c r="CF118" s="1004" t="s">
        <v>230</v>
      </c>
      <c r="CG118" s="1005"/>
      <c r="CH118" s="1005"/>
      <c r="CI118" s="1005"/>
      <c r="CJ118" s="1005"/>
      <c r="CK118" s="1035"/>
      <c r="CL118" s="1036"/>
      <c r="CM118" s="1006" t="s">
        <v>463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437</v>
      </c>
      <c r="DH118" s="1049"/>
      <c r="DI118" s="1049"/>
      <c r="DJ118" s="1049"/>
      <c r="DK118" s="1050"/>
      <c r="DL118" s="1051" t="s">
        <v>230</v>
      </c>
      <c r="DM118" s="1049"/>
      <c r="DN118" s="1049"/>
      <c r="DO118" s="1049"/>
      <c r="DP118" s="1050"/>
      <c r="DQ118" s="1051" t="s">
        <v>230</v>
      </c>
      <c r="DR118" s="1049"/>
      <c r="DS118" s="1049"/>
      <c r="DT118" s="1049"/>
      <c r="DU118" s="1050"/>
      <c r="DV118" s="1052" t="s">
        <v>230</v>
      </c>
      <c r="DW118" s="1053"/>
      <c r="DX118" s="1053"/>
      <c r="DY118" s="1053"/>
      <c r="DZ118" s="1054"/>
    </row>
    <row r="119" spans="1:130" s="246" customFormat="1" ht="26.25" customHeight="1" x14ac:dyDescent="0.15">
      <c r="A119" s="1148" t="s">
        <v>435</v>
      </c>
      <c r="B119" s="1034"/>
      <c r="C119" s="1013" t="s">
        <v>436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437</v>
      </c>
      <c r="AB119" s="982"/>
      <c r="AC119" s="982"/>
      <c r="AD119" s="982"/>
      <c r="AE119" s="983"/>
      <c r="AF119" s="984" t="s">
        <v>439</v>
      </c>
      <c r="AG119" s="982"/>
      <c r="AH119" s="982"/>
      <c r="AI119" s="982"/>
      <c r="AJ119" s="983"/>
      <c r="AK119" s="984" t="s">
        <v>437</v>
      </c>
      <c r="AL119" s="982"/>
      <c r="AM119" s="982"/>
      <c r="AN119" s="982"/>
      <c r="AO119" s="983"/>
      <c r="AP119" s="985" t="s">
        <v>437</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464</v>
      </c>
      <c r="BP119" s="1096"/>
      <c r="BQ119" s="1087">
        <v>72631095</v>
      </c>
      <c r="BR119" s="1088"/>
      <c r="BS119" s="1088"/>
      <c r="BT119" s="1088"/>
      <c r="BU119" s="1088"/>
      <c r="BV119" s="1088">
        <v>76414297</v>
      </c>
      <c r="BW119" s="1088"/>
      <c r="BX119" s="1088"/>
      <c r="BY119" s="1088"/>
      <c r="BZ119" s="1088"/>
      <c r="CA119" s="1088">
        <v>75967630</v>
      </c>
      <c r="CB119" s="1088"/>
      <c r="CC119" s="1088"/>
      <c r="CD119" s="1088"/>
      <c r="CE119" s="1088"/>
      <c r="CF119" s="1089"/>
      <c r="CG119" s="1090"/>
      <c r="CH119" s="1090"/>
      <c r="CI119" s="1090"/>
      <c r="CJ119" s="1091"/>
      <c r="CK119" s="1037"/>
      <c r="CL119" s="1038"/>
      <c r="CM119" s="1092" t="s">
        <v>465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442191</v>
      </c>
      <c r="DH119" s="1074"/>
      <c r="DI119" s="1074"/>
      <c r="DJ119" s="1074"/>
      <c r="DK119" s="1075"/>
      <c r="DL119" s="1073">
        <v>357468</v>
      </c>
      <c r="DM119" s="1074"/>
      <c r="DN119" s="1074"/>
      <c r="DO119" s="1074"/>
      <c r="DP119" s="1075"/>
      <c r="DQ119" s="1073">
        <v>274649</v>
      </c>
      <c r="DR119" s="1074"/>
      <c r="DS119" s="1074"/>
      <c r="DT119" s="1074"/>
      <c r="DU119" s="1075"/>
      <c r="DV119" s="1076">
        <v>1.4</v>
      </c>
      <c r="DW119" s="1077"/>
      <c r="DX119" s="1077"/>
      <c r="DY119" s="1077"/>
      <c r="DZ119" s="1078"/>
    </row>
    <row r="120" spans="1:130" s="246" customFormat="1" ht="26.25" customHeight="1" x14ac:dyDescent="0.15">
      <c r="A120" s="1149"/>
      <c r="B120" s="1036"/>
      <c r="C120" s="1006" t="s">
        <v>441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386</v>
      </c>
      <c r="AB120" s="1049"/>
      <c r="AC120" s="1049"/>
      <c r="AD120" s="1049"/>
      <c r="AE120" s="1050"/>
      <c r="AF120" s="1051" t="s">
        <v>230</v>
      </c>
      <c r="AG120" s="1049"/>
      <c r="AH120" s="1049"/>
      <c r="AI120" s="1049"/>
      <c r="AJ120" s="1050"/>
      <c r="AK120" s="1051" t="s">
        <v>230</v>
      </c>
      <c r="AL120" s="1049"/>
      <c r="AM120" s="1049"/>
      <c r="AN120" s="1049"/>
      <c r="AO120" s="1050"/>
      <c r="AP120" s="1052" t="s">
        <v>230</v>
      </c>
      <c r="AQ120" s="1053"/>
      <c r="AR120" s="1053"/>
      <c r="AS120" s="1053"/>
      <c r="AT120" s="1054"/>
      <c r="AU120" s="1079" t="s">
        <v>466</v>
      </c>
      <c r="AV120" s="1080"/>
      <c r="AW120" s="1080"/>
      <c r="AX120" s="1080"/>
      <c r="AY120" s="1081"/>
      <c r="AZ120" s="1030" t="s">
        <v>467</v>
      </c>
      <c r="BA120" s="979"/>
      <c r="BB120" s="979"/>
      <c r="BC120" s="979"/>
      <c r="BD120" s="979"/>
      <c r="BE120" s="979"/>
      <c r="BF120" s="979"/>
      <c r="BG120" s="979"/>
      <c r="BH120" s="979"/>
      <c r="BI120" s="979"/>
      <c r="BJ120" s="979"/>
      <c r="BK120" s="979"/>
      <c r="BL120" s="979"/>
      <c r="BM120" s="979"/>
      <c r="BN120" s="979"/>
      <c r="BO120" s="979"/>
      <c r="BP120" s="980"/>
      <c r="BQ120" s="1016">
        <v>15543530</v>
      </c>
      <c r="BR120" s="1017"/>
      <c r="BS120" s="1017"/>
      <c r="BT120" s="1017"/>
      <c r="BU120" s="1017"/>
      <c r="BV120" s="1017">
        <v>14780623</v>
      </c>
      <c r="BW120" s="1017"/>
      <c r="BX120" s="1017"/>
      <c r="BY120" s="1017"/>
      <c r="BZ120" s="1017"/>
      <c r="CA120" s="1017">
        <v>14718445</v>
      </c>
      <c r="CB120" s="1017"/>
      <c r="CC120" s="1017"/>
      <c r="CD120" s="1017"/>
      <c r="CE120" s="1017"/>
      <c r="CF120" s="1031">
        <v>73</v>
      </c>
      <c r="CG120" s="1032"/>
      <c r="CH120" s="1032"/>
      <c r="CI120" s="1032"/>
      <c r="CJ120" s="1032"/>
      <c r="CK120" s="1097" t="s">
        <v>468</v>
      </c>
      <c r="CL120" s="1098"/>
      <c r="CM120" s="1098"/>
      <c r="CN120" s="1098"/>
      <c r="CO120" s="1099"/>
      <c r="CP120" s="1105" t="s">
        <v>469</v>
      </c>
      <c r="CQ120" s="1106"/>
      <c r="CR120" s="1106"/>
      <c r="CS120" s="1106"/>
      <c r="CT120" s="1106"/>
      <c r="CU120" s="1106"/>
      <c r="CV120" s="1106"/>
      <c r="CW120" s="1106"/>
      <c r="CX120" s="1106"/>
      <c r="CY120" s="1106"/>
      <c r="CZ120" s="1106"/>
      <c r="DA120" s="1106"/>
      <c r="DB120" s="1106"/>
      <c r="DC120" s="1106"/>
      <c r="DD120" s="1106"/>
      <c r="DE120" s="1106"/>
      <c r="DF120" s="1107"/>
      <c r="DG120" s="1016">
        <v>5640015</v>
      </c>
      <c r="DH120" s="1017"/>
      <c r="DI120" s="1017"/>
      <c r="DJ120" s="1017"/>
      <c r="DK120" s="1017"/>
      <c r="DL120" s="1017">
        <v>5197945</v>
      </c>
      <c r="DM120" s="1017"/>
      <c r="DN120" s="1017"/>
      <c r="DO120" s="1017"/>
      <c r="DP120" s="1017"/>
      <c r="DQ120" s="1017">
        <v>4947245</v>
      </c>
      <c r="DR120" s="1017"/>
      <c r="DS120" s="1017"/>
      <c r="DT120" s="1017"/>
      <c r="DU120" s="1017"/>
      <c r="DV120" s="1018">
        <v>24.5</v>
      </c>
      <c r="DW120" s="1018"/>
      <c r="DX120" s="1018"/>
      <c r="DY120" s="1018"/>
      <c r="DZ120" s="1019"/>
    </row>
    <row r="121" spans="1:130" s="246" customFormat="1" ht="26.25" customHeight="1" x14ac:dyDescent="0.15">
      <c r="A121" s="1149"/>
      <c r="B121" s="1036"/>
      <c r="C121" s="1057" t="s">
        <v>470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437</v>
      </c>
      <c r="AB121" s="1049"/>
      <c r="AC121" s="1049"/>
      <c r="AD121" s="1049"/>
      <c r="AE121" s="1050"/>
      <c r="AF121" s="1051" t="s">
        <v>437</v>
      </c>
      <c r="AG121" s="1049"/>
      <c r="AH121" s="1049"/>
      <c r="AI121" s="1049"/>
      <c r="AJ121" s="1050"/>
      <c r="AK121" s="1051" t="s">
        <v>437</v>
      </c>
      <c r="AL121" s="1049"/>
      <c r="AM121" s="1049"/>
      <c r="AN121" s="1049"/>
      <c r="AO121" s="1050"/>
      <c r="AP121" s="1052" t="s">
        <v>437</v>
      </c>
      <c r="AQ121" s="1053"/>
      <c r="AR121" s="1053"/>
      <c r="AS121" s="1053"/>
      <c r="AT121" s="1054"/>
      <c r="AU121" s="1082"/>
      <c r="AV121" s="1083"/>
      <c r="AW121" s="1083"/>
      <c r="AX121" s="1083"/>
      <c r="AY121" s="1084"/>
      <c r="AZ121" s="1039" t="s">
        <v>471</v>
      </c>
      <c r="BA121" s="1040"/>
      <c r="BB121" s="1040"/>
      <c r="BC121" s="1040"/>
      <c r="BD121" s="1040"/>
      <c r="BE121" s="1040"/>
      <c r="BF121" s="1040"/>
      <c r="BG121" s="1040"/>
      <c r="BH121" s="1040"/>
      <c r="BI121" s="1040"/>
      <c r="BJ121" s="1040"/>
      <c r="BK121" s="1040"/>
      <c r="BL121" s="1040"/>
      <c r="BM121" s="1040"/>
      <c r="BN121" s="1040"/>
      <c r="BO121" s="1040"/>
      <c r="BP121" s="1041"/>
      <c r="BQ121" s="1009">
        <v>6001903</v>
      </c>
      <c r="BR121" s="1010"/>
      <c r="BS121" s="1010"/>
      <c r="BT121" s="1010"/>
      <c r="BU121" s="1010"/>
      <c r="BV121" s="1010">
        <v>6418252</v>
      </c>
      <c r="BW121" s="1010"/>
      <c r="BX121" s="1010"/>
      <c r="BY121" s="1010"/>
      <c r="BZ121" s="1010"/>
      <c r="CA121" s="1010">
        <v>6278738</v>
      </c>
      <c r="CB121" s="1010"/>
      <c r="CC121" s="1010"/>
      <c r="CD121" s="1010"/>
      <c r="CE121" s="1010"/>
      <c r="CF121" s="1004">
        <v>31.2</v>
      </c>
      <c r="CG121" s="1005"/>
      <c r="CH121" s="1005"/>
      <c r="CI121" s="1005"/>
      <c r="CJ121" s="1005"/>
      <c r="CK121" s="1100"/>
      <c r="CL121" s="1101"/>
      <c r="CM121" s="1101"/>
      <c r="CN121" s="1101"/>
      <c r="CO121" s="1102"/>
      <c r="CP121" s="1110" t="s">
        <v>402</v>
      </c>
      <c r="CQ121" s="1111"/>
      <c r="CR121" s="1111"/>
      <c r="CS121" s="1111"/>
      <c r="CT121" s="1111"/>
      <c r="CU121" s="1111"/>
      <c r="CV121" s="1111"/>
      <c r="CW121" s="1111"/>
      <c r="CX121" s="1111"/>
      <c r="CY121" s="1111"/>
      <c r="CZ121" s="1111"/>
      <c r="DA121" s="1111"/>
      <c r="DB121" s="1111"/>
      <c r="DC121" s="1111"/>
      <c r="DD121" s="1111"/>
      <c r="DE121" s="1111"/>
      <c r="DF121" s="1112"/>
      <c r="DG121" s="1009">
        <v>1633458</v>
      </c>
      <c r="DH121" s="1010"/>
      <c r="DI121" s="1010"/>
      <c r="DJ121" s="1010"/>
      <c r="DK121" s="1010"/>
      <c r="DL121" s="1010">
        <v>1961276</v>
      </c>
      <c r="DM121" s="1010"/>
      <c r="DN121" s="1010"/>
      <c r="DO121" s="1010"/>
      <c r="DP121" s="1010"/>
      <c r="DQ121" s="1010">
        <v>1906688</v>
      </c>
      <c r="DR121" s="1010"/>
      <c r="DS121" s="1010"/>
      <c r="DT121" s="1010"/>
      <c r="DU121" s="1010"/>
      <c r="DV121" s="1011">
        <v>9.5</v>
      </c>
      <c r="DW121" s="1011"/>
      <c r="DX121" s="1011"/>
      <c r="DY121" s="1011"/>
      <c r="DZ121" s="1012"/>
    </row>
    <row r="122" spans="1:130" s="246" customFormat="1" ht="26.25" customHeight="1" x14ac:dyDescent="0.15">
      <c r="A122" s="1149"/>
      <c r="B122" s="1036"/>
      <c r="C122" s="1006" t="s">
        <v>452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230</v>
      </c>
      <c r="AB122" s="1049"/>
      <c r="AC122" s="1049"/>
      <c r="AD122" s="1049"/>
      <c r="AE122" s="1050"/>
      <c r="AF122" s="1051" t="s">
        <v>439</v>
      </c>
      <c r="AG122" s="1049"/>
      <c r="AH122" s="1049"/>
      <c r="AI122" s="1049"/>
      <c r="AJ122" s="1050"/>
      <c r="AK122" s="1051" t="s">
        <v>230</v>
      </c>
      <c r="AL122" s="1049"/>
      <c r="AM122" s="1049"/>
      <c r="AN122" s="1049"/>
      <c r="AO122" s="1050"/>
      <c r="AP122" s="1052" t="s">
        <v>437</v>
      </c>
      <c r="AQ122" s="1053"/>
      <c r="AR122" s="1053"/>
      <c r="AS122" s="1053"/>
      <c r="AT122" s="1054"/>
      <c r="AU122" s="1082"/>
      <c r="AV122" s="1083"/>
      <c r="AW122" s="1083"/>
      <c r="AX122" s="1083"/>
      <c r="AY122" s="1084"/>
      <c r="AZ122" s="1064" t="s">
        <v>472</v>
      </c>
      <c r="BA122" s="1055"/>
      <c r="BB122" s="1055"/>
      <c r="BC122" s="1055"/>
      <c r="BD122" s="1055"/>
      <c r="BE122" s="1055"/>
      <c r="BF122" s="1055"/>
      <c r="BG122" s="1055"/>
      <c r="BH122" s="1055"/>
      <c r="BI122" s="1055"/>
      <c r="BJ122" s="1055"/>
      <c r="BK122" s="1055"/>
      <c r="BL122" s="1055"/>
      <c r="BM122" s="1055"/>
      <c r="BN122" s="1055"/>
      <c r="BO122" s="1055"/>
      <c r="BP122" s="1056"/>
      <c r="BQ122" s="1087">
        <v>41852063</v>
      </c>
      <c r="BR122" s="1088"/>
      <c r="BS122" s="1088"/>
      <c r="BT122" s="1088"/>
      <c r="BU122" s="1088"/>
      <c r="BV122" s="1088">
        <v>44129116</v>
      </c>
      <c r="BW122" s="1088"/>
      <c r="BX122" s="1088"/>
      <c r="BY122" s="1088"/>
      <c r="BZ122" s="1088"/>
      <c r="CA122" s="1088">
        <v>42588561</v>
      </c>
      <c r="CB122" s="1088"/>
      <c r="CC122" s="1088"/>
      <c r="CD122" s="1088"/>
      <c r="CE122" s="1088"/>
      <c r="CF122" s="1108">
        <v>211.3</v>
      </c>
      <c r="CG122" s="1109"/>
      <c r="CH122" s="1109"/>
      <c r="CI122" s="1109"/>
      <c r="CJ122" s="1109"/>
      <c r="CK122" s="1100"/>
      <c r="CL122" s="1101"/>
      <c r="CM122" s="1101"/>
      <c r="CN122" s="1101"/>
      <c r="CO122" s="1102"/>
      <c r="CP122" s="1110" t="s">
        <v>400</v>
      </c>
      <c r="CQ122" s="1111"/>
      <c r="CR122" s="1111"/>
      <c r="CS122" s="1111"/>
      <c r="CT122" s="1111"/>
      <c r="CU122" s="1111"/>
      <c r="CV122" s="1111"/>
      <c r="CW122" s="1111"/>
      <c r="CX122" s="1111"/>
      <c r="CY122" s="1111"/>
      <c r="CZ122" s="1111"/>
      <c r="DA122" s="1111"/>
      <c r="DB122" s="1111"/>
      <c r="DC122" s="1111"/>
      <c r="DD122" s="1111"/>
      <c r="DE122" s="1111"/>
      <c r="DF122" s="1112"/>
      <c r="DG122" s="1009">
        <v>672355</v>
      </c>
      <c r="DH122" s="1010"/>
      <c r="DI122" s="1010"/>
      <c r="DJ122" s="1010"/>
      <c r="DK122" s="1010"/>
      <c r="DL122" s="1010">
        <v>744898</v>
      </c>
      <c r="DM122" s="1010"/>
      <c r="DN122" s="1010"/>
      <c r="DO122" s="1010"/>
      <c r="DP122" s="1010"/>
      <c r="DQ122" s="1010">
        <v>551627</v>
      </c>
      <c r="DR122" s="1010"/>
      <c r="DS122" s="1010"/>
      <c r="DT122" s="1010"/>
      <c r="DU122" s="1010"/>
      <c r="DV122" s="1011">
        <v>2.7</v>
      </c>
      <c r="DW122" s="1011"/>
      <c r="DX122" s="1011"/>
      <c r="DY122" s="1011"/>
      <c r="DZ122" s="1012"/>
    </row>
    <row r="123" spans="1:130" s="246" customFormat="1" ht="26.25" customHeight="1" x14ac:dyDescent="0.15">
      <c r="A123" s="1149"/>
      <c r="B123" s="1036"/>
      <c r="C123" s="1006" t="s">
        <v>458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8154</v>
      </c>
      <c r="AB123" s="1049"/>
      <c r="AC123" s="1049"/>
      <c r="AD123" s="1049"/>
      <c r="AE123" s="1050"/>
      <c r="AF123" s="1051">
        <v>9685</v>
      </c>
      <c r="AG123" s="1049"/>
      <c r="AH123" s="1049"/>
      <c r="AI123" s="1049"/>
      <c r="AJ123" s="1050"/>
      <c r="AK123" s="1051">
        <v>11541</v>
      </c>
      <c r="AL123" s="1049"/>
      <c r="AM123" s="1049"/>
      <c r="AN123" s="1049"/>
      <c r="AO123" s="1050"/>
      <c r="AP123" s="1052">
        <v>0.1</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473</v>
      </c>
      <c r="BP123" s="1096"/>
      <c r="BQ123" s="1155">
        <v>63397496</v>
      </c>
      <c r="BR123" s="1156"/>
      <c r="BS123" s="1156"/>
      <c r="BT123" s="1156"/>
      <c r="BU123" s="1156"/>
      <c r="BV123" s="1156">
        <v>65327991</v>
      </c>
      <c r="BW123" s="1156"/>
      <c r="BX123" s="1156"/>
      <c r="BY123" s="1156"/>
      <c r="BZ123" s="1156"/>
      <c r="CA123" s="1156">
        <v>63585744</v>
      </c>
      <c r="CB123" s="1156"/>
      <c r="CC123" s="1156"/>
      <c r="CD123" s="1156"/>
      <c r="CE123" s="1156"/>
      <c r="CF123" s="1089"/>
      <c r="CG123" s="1090"/>
      <c r="CH123" s="1090"/>
      <c r="CI123" s="1090"/>
      <c r="CJ123" s="1091"/>
      <c r="CK123" s="1100"/>
      <c r="CL123" s="1101"/>
      <c r="CM123" s="1101"/>
      <c r="CN123" s="1101"/>
      <c r="CO123" s="1102"/>
      <c r="CP123" s="1110" t="s">
        <v>474</v>
      </c>
      <c r="CQ123" s="1111"/>
      <c r="CR123" s="1111"/>
      <c r="CS123" s="1111"/>
      <c r="CT123" s="1111"/>
      <c r="CU123" s="1111"/>
      <c r="CV123" s="1111"/>
      <c r="CW123" s="1111"/>
      <c r="CX123" s="1111"/>
      <c r="CY123" s="1111"/>
      <c r="CZ123" s="1111"/>
      <c r="DA123" s="1111"/>
      <c r="DB123" s="1111"/>
      <c r="DC123" s="1111"/>
      <c r="DD123" s="1111"/>
      <c r="DE123" s="1111"/>
      <c r="DF123" s="1112"/>
      <c r="DG123" s="1048">
        <v>117783</v>
      </c>
      <c r="DH123" s="1049"/>
      <c r="DI123" s="1049"/>
      <c r="DJ123" s="1049"/>
      <c r="DK123" s="1050"/>
      <c r="DL123" s="1051">
        <v>106936</v>
      </c>
      <c r="DM123" s="1049"/>
      <c r="DN123" s="1049"/>
      <c r="DO123" s="1049"/>
      <c r="DP123" s="1050"/>
      <c r="DQ123" s="1051">
        <v>101302</v>
      </c>
      <c r="DR123" s="1049"/>
      <c r="DS123" s="1049"/>
      <c r="DT123" s="1049"/>
      <c r="DU123" s="1050"/>
      <c r="DV123" s="1052">
        <v>0.5</v>
      </c>
      <c r="DW123" s="1053"/>
      <c r="DX123" s="1053"/>
      <c r="DY123" s="1053"/>
      <c r="DZ123" s="1054"/>
    </row>
    <row r="124" spans="1:130" s="246" customFormat="1" ht="26.25" customHeight="1" thickBot="1" x14ac:dyDescent="0.2">
      <c r="A124" s="1149"/>
      <c r="B124" s="1036"/>
      <c r="C124" s="1006" t="s">
        <v>461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439</v>
      </c>
      <c r="AB124" s="1049"/>
      <c r="AC124" s="1049"/>
      <c r="AD124" s="1049"/>
      <c r="AE124" s="1050"/>
      <c r="AF124" s="1051" t="s">
        <v>437</v>
      </c>
      <c r="AG124" s="1049"/>
      <c r="AH124" s="1049"/>
      <c r="AI124" s="1049"/>
      <c r="AJ124" s="1050"/>
      <c r="AK124" s="1051" t="s">
        <v>439</v>
      </c>
      <c r="AL124" s="1049"/>
      <c r="AM124" s="1049"/>
      <c r="AN124" s="1049"/>
      <c r="AO124" s="1050"/>
      <c r="AP124" s="1052" t="s">
        <v>437</v>
      </c>
      <c r="AQ124" s="1053"/>
      <c r="AR124" s="1053"/>
      <c r="AS124" s="1053"/>
      <c r="AT124" s="1054"/>
      <c r="AU124" s="1151" t="s">
        <v>475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44.9</v>
      </c>
      <c r="BR124" s="1118"/>
      <c r="BS124" s="1118"/>
      <c r="BT124" s="1118"/>
      <c r="BU124" s="1118"/>
      <c r="BV124" s="1118">
        <v>54.6</v>
      </c>
      <c r="BW124" s="1118"/>
      <c r="BX124" s="1118"/>
      <c r="BY124" s="1118"/>
      <c r="BZ124" s="1118"/>
      <c r="CA124" s="1118">
        <v>61.4</v>
      </c>
      <c r="CB124" s="1118"/>
      <c r="CC124" s="1118"/>
      <c r="CD124" s="1118"/>
      <c r="CE124" s="1118"/>
      <c r="CF124" s="1119"/>
      <c r="CG124" s="1120"/>
      <c r="CH124" s="1120"/>
      <c r="CI124" s="1120"/>
      <c r="CJ124" s="1121"/>
      <c r="CK124" s="1103"/>
      <c r="CL124" s="1103"/>
      <c r="CM124" s="1103"/>
      <c r="CN124" s="1103"/>
      <c r="CO124" s="1104"/>
      <c r="CP124" s="1110" t="s">
        <v>476</v>
      </c>
      <c r="CQ124" s="1111"/>
      <c r="CR124" s="1111"/>
      <c r="CS124" s="1111"/>
      <c r="CT124" s="1111"/>
      <c r="CU124" s="1111"/>
      <c r="CV124" s="1111"/>
      <c r="CW124" s="1111"/>
      <c r="CX124" s="1111"/>
      <c r="CY124" s="1111"/>
      <c r="CZ124" s="1111"/>
      <c r="DA124" s="1111"/>
      <c r="DB124" s="1111"/>
      <c r="DC124" s="1111"/>
      <c r="DD124" s="1111"/>
      <c r="DE124" s="1111"/>
      <c r="DF124" s="1112"/>
      <c r="DG124" s="1095">
        <v>27234</v>
      </c>
      <c r="DH124" s="1074"/>
      <c r="DI124" s="1074"/>
      <c r="DJ124" s="1074"/>
      <c r="DK124" s="1075"/>
      <c r="DL124" s="1073">
        <v>19439</v>
      </c>
      <c r="DM124" s="1074"/>
      <c r="DN124" s="1074"/>
      <c r="DO124" s="1074"/>
      <c r="DP124" s="1075"/>
      <c r="DQ124" s="1073">
        <v>10642</v>
      </c>
      <c r="DR124" s="1074"/>
      <c r="DS124" s="1074"/>
      <c r="DT124" s="1074"/>
      <c r="DU124" s="1075"/>
      <c r="DV124" s="1076">
        <v>0.1</v>
      </c>
      <c r="DW124" s="1077"/>
      <c r="DX124" s="1077"/>
      <c r="DY124" s="1077"/>
      <c r="DZ124" s="1078"/>
    </row>
    <row r="125" spans="1:130" s="246" customFormat="1" ht="26.25" customHeight="1" x14ac:dyDescent="0.15">
      <c r="A125" s="1149"/>
      <c r="B125" s="1036"/>
      <c r="C125" s="1006" t="s">
        <v>463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230</v>
      </c>
      <c r="AB125" s="1049"/>
      <c r="AC125" s="1049"/>
      <c r="AD125" s="1049"/>
      <c r="AE125" s="1050"/>
      <c r="AF125" s="1051" t="s">
        <v>437</v>
      </c>
      <c r="AG125" s="1049"/>
      <c r="AH125" s="1049"/>
      <c r="AI125" s="1049"/>
      <c r="AJ125" s="1050"/>
      <c r="AK125" s="1051" t="s">
        <v>386</v>
      </c>
      <c r="AL125" s="1049"/>
      <c r="AM125" s="1049"/>
      <c r="AN125" s="1049"/>
      <c r="AO125" s="1050"/>
      <c r="AP125" s="1052" t="s">
        <v>386</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477</v>
      </c>
      <c r="CL125" s="1098"/>
      <c r="CM125" s="1098"/>
      <c r="CN125" s="1098"/>
      <c r="CO125" s="1099"/>
      <c r="CP125" s="1030" t="s">
        <v>478</v>
      </c>
      <c r="CQ125" s="979"/>
      <c r="CR125" s="979"/>
      <c r="CS125" s="979"/>
      <c r="CT125" s="979"/>
      <c r="CU125" s="979"/>
      <c r="CV125" s="979"/>
      <c r="CW125" s="979"/>
      <c r="CX125" s="979"/>
      <c r="CY125" s="979"/>
      <c r="CZ125" s="979"/>
      <c r="DA125" s="979"/>
      <c r="DB125" s="979"/>
      <c r="DC125" s="979"/>
      <c r="DD125" s="979"/>
      <c r="DE125" s="979"/>
      <c r="DF125" s="980"/>
      <c r="DG125" s="1016" t="s">
        <v>386</v>
      </c>
      <c r="DH125" s="1017"/>
      <c r="DI125" s="1017"/>
      <c r="DJ125" s="1017"/>
      <c r="DK125" s="1017"/>
      <c r="DL125" s="1017" t="s">
        <v>437</v>
      </c>
      <c r="DM125" s="1017"/>
      <c r="DN125" s="1017"/>
      <c r="DO125" s="1017"/>
      <c r="DP125" s="1017"/>
      <c r="DQ125" s="1017" t="s">
        <v>230</v>
      </c>
      <c r="DR125" s="1017"/>
      <c r="DS125" s="1017"/>
      <c r="DT125" s="1017"/>
      <c r="DU125" s="1017"/>
      <c r="DV125" s="1018" t="s">
        <v>230</v>
      </c>
      <c r="DW125" s="1018"/>
      <c r="DX125" s="1018"/>
      <c r="DY125" s="1018"/>
      <c r="DZ125" s="1019"/>
    </row>
    <row r="126" spans="1:130" s="246" customFormat="1" ht="26.25" customHeight="1" thickBot="1" x14ac:dyDescent="0.2">
      <c r="A126" s="1149"/>
      <c r="B126" s="1036"/>
      <c r="C126" s="1006" t="s">
        <v>465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86618</v>
      </c>
      <c r="AB126" s="1049"/>
      <c r="AC126" s="1049"/>
      <c r="AD126" s="1049"/>
      <c r="AE126" s="1050"/>
      <c r="AF126" s="1051">
        <v>84993</v>
      </c>
      <c r="AG126" s="1049"/>
      <c r="AH126" s="1049"/>
      <c r="AI126" s="1049"/>
      <c r="AJ126" s="1050"/>
      <c r="AK126" s="1051">
        <v>82550</v>
      </c>
      <c r="AL126" s="1049"/>
      <c r="AM126" s="1049"/>
      <c r="AN126" s="1049"/>
      <c r="AO126" s="1050"/>
      <c r="AP126" s="1052">
        <v>0.4</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479</v>
      </c>
      <c r="CQ126" s="1040"/>
      <c r="CR126" s="1040"/>
      <c r="CS126" s="1040"/>
      <c r="CT126" s="1040"/>
      <c r="CU126" s="1040"/>
      <c r="CV126" s="1040"/>
      <c r="CW126" s="1040"/>
      <c r="CX126" s="1040"/>
      <c r="CY126" s="1040"/>
      <c r="CZ126" s="1040"/>
      <c r="DA126" s="1040"/>
      <c r="DB126" s="1040"/>
      <c r="DC126" s="1040"/>
      <c r="DD126" s="1040"/>
      <c r="DE126" s="1040"/>
      <c r="DF126" s="1041"/>
      <c r="DG126" s="1009">
        <v>1487914</v>
      </c>
      <c r="DH126" s="1010"/>
      <c r="DI126" s="1010"/>
      <c r="DJ126" s="1010"/>
      <c r="DK126" s="1010"/>
      <c r="DL126" s="1010">
        <v>1334725</v>
      </c>
      <c r="DM126" s="1010"/>
      <c r="DN126" s="1010"/>
      <c r="DO126" s="1010"/>
      <c r="DP126" s="1010"/>
      <c r="DQ126" s="1010">
        <v>1174849</v>
      </c>
      <c r="DR126" s="1010"/>
      <c r="DS126" s="1010"/>
      <c r="DT126" s="1010"/>
      <c r="DU126" s="1010"/>
      <c r="DV126" s="1011">
        <v>5.8</v>
      </c>
      <c r="DW126" s="1011"/>
      <c r="DX126" s="1011"/>
      <c r="DY126" s="1011"/>
      <c r="DZ126" s="1012"/>
    </row>
    <row r="127" spans="1:130" s="246" customFormat="1" ht="26.25" customHeight="1" x14ac:dyDescent="0.15">
      <c r="A127" s="1150"/>
      <c r="B127" s="1038"/>
      <c r="C127" s="1092" t="s">
        <v>480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437</v>
      </c>
      <c r="AB127" s="1049"/>
      <c r="AC127" s="1049"/>
      <c r="AD127" s="1049"/>
      <c r="AE127" s="1050"/>
      <c r="AF127" s="1051" t="s">
        <v>386</v>
      </c>
      <c r="AG127" s="1049"/>
      <c r="AH127" s="1049"/>
      <c r="AI127" s="1049"/>
      <c r="AJ127" s="1050"/>
      <c r="AK127" s="1051" t="s">
        <v>386</v>
      </c>
      <c r="AL127" s="1049"/>
      <c r="AM127" s="1049"/>
      <c r="AN127" s="1049"/>
      <c r="AO127" s="1050"/>
      <c r="AP127" s="1052" t="s">
        <v>230</v>
      </c>
      <c r="AQ127" s="1053"/>
      <c r="AR127" s="1053"/>
      <c r="AS127" s="1053"/>
      <c r="AT127" s="1054"/>
      <c r="AU127" s="282"/>
      <c r="AV127" s="282"/>
      <c r="AW127" s="282"/>
      <c r="AX127" s="1122" t="s">
        <v>481</v>
      </c>
      <c r="AY127" s="1123"/>
      <c r="AZ127" s="1123"/>
      <c r="BA127" s="1123"/>
      <c r="BB127" s="1123"/>
      <c r="BC127" s="1123"/>
      <c r="BD127" s="1123"/>
      <c r="BE127" s="1124"/>
      <c r="BF127" s="1125" t="s">
        <v>482</v>
      </c>
      <c r="BG127" s="1123"/>
      <c r="BH127" s="1123"/>
      <c r="BI127" s="1123"/>
      <c r="BJ127" s="1123"/>
      <c r="BK127" s="1123"/>
      <c r="BL127" s="1124"/>
      <c r="BM127" s="1125" t="s">
        <v>483</v>
      </c>
      <c r="BN127" s="1123"/>
      <c r="BO127" s="1123"/>
      <c r="BP127" s="1123"/>
      <c r="BQ127" s="1123"/>
      <c r="BR127" s="1123"/>
      <c r="BS127" s="1124"/>
      <c r="BT127" s="1125" t="s">
        <v>484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485</v>
      </c>
      <c r="CQ127" s="1040"/>
      <c r="CR127" s="1040"/>
      <c r="CS127" s="1040"/>
      <c r="CT127" s="1040"/>
      <c r="CU127" s="1040"/>
      <c r="CV127" s="1040"/>
      <c r="CW127" s="1040"/>
      <c r="CX127" s="1040"/>
      <c r="CY127" s="1040"/>
      <c r="CZ127" s="1040"/>
      <c r="DA127" s="1040"/>
      <c r="DB127" s="1040"/>
      <c r="DC127" s="1040"/>
      <c r="DD127" s="1040"/>
      <c r="DE127" s="1040"/>
      <c r="DF127" s="1041"/>
      <c r="DG127" s="1009" t="s">
        <v>386</v>
      </c>
      <c r="DH127" s="1010"/>
      <c r="DI127" s="1010"/>
      <c r="DJ127" s="1010"/>
      <c r="DK127" s="1010"/>
      <c r="DL127" s="1010" t="s">
        <v>386</v>
      </c>
      <c r="DM127" s="1010"/>
      <c r="DN127" s="1010"/>
      <c r="DO127" s="1010"/>
      <c r="DP127" s="1010"/>
      <c r="DQ127" s="1010" t="s">
        <v>437</v>
      </c>
      <c r="DR127" s="1010"/>
      <c r="DS127" s="1010"/>
      <c r="DT127" s="1010"/>
      <c r="DU127" s="1010"/>
      <c r="DV127" s="1011" t="s">
        <v>437</v>
      </c>
      <c r="DW127" s="1011"/>
      <c r="DX127" s="1011"/>
      <c r="DY127" s="1011"/>
      <c r="DZ127" s="1012"/>
    </row>
    <row r="128" spans="1:130" s="246" customFormat="1" ht="26.25" customHeight="1" thickBot="1" x14ac:dyDescent="0.2">
      <c r="A128" s="1133" t="s">
        <v>486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487</v>
      </c>
      <c r="X128" s="1135"/>
      <c r="Y128" s="1135"/>
      <c r="Z128" s="1136"/>
      <c r="AA128" s="1137">
        <v>676920</v>
      </c>
      <c r="AB128" s="1138"/>
      <c r="AC128" s="1138"/>
      <c r="AD128" s="1138"/>
      <c r="AE128" s="1139"/>
      <c r="AF128" s="1140">
        <v>669731</v>
      </c>
      <c r="AG128" s="1138"/>
      <c r="AH128" s="1138"/>
      <c r="AI128" s="1138"/>
      <c r="AJ128" s="1139"/>
      <c r="AK128" s="1140">
        <v>555383</v>
      </c>
      <c r="AL128" s="1138"/>
      <c r="AM128" s="1138"/>
      <c r="AN128" s="1138"/>
      <c r="AO128" s="1139"/>
      <c r="AP128" s="1141"/>
      <c r="AQ128" s="1142"/>
      <c r="AR128" s="1142"/>
      <c r="AS128" s="1142"/>
      <c r="AT128" s="1143"/>
      <c r="AU128" s="282"/>
      <c r="AV128" s="282"/>
      <c r="AW128" s="282"/>
      <c r="AX128" s="978" t="s">
        <v>488</v>
      </c>
      <c r="AY128" s="979"/>
      <c r="AZ128" s="979"/>
      <c r="BA128" s="979"/>
      <c r="BB128" s="979"/>
      <c r="BC128" s="979"/>
      <c r="BD128" s="979"/>
      <c r="BE128" s="980"/>
      <c r="BF128" s="1144" t="s">
        <v>230</v>
      </c>
      <c r="BG128" s="1145"/>
      <c r="BH128" s="1145"/>
      <c r="BI128" s="1145"/>
      <c r="BJ128" s="1145"/>
      <c r="BK128" s="1145"/>
      <c r="BL128" s="1146"/>
      <c r="BM128" s="1144">
        <v>12.13</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489</v>
      </c>
      <c r="CQ128" s="1127"/>
      <c r="CR128" s="1127"/>
      <c r="CS128" s="1127"/>
      <c r="CT128" s="1127"/>
      <c r="CU128" s="1127"/>
      <c r="CV128" s="1127"/>
      <c r="CW128" s="1127"/>
      <c r="CX128" s="1127"/>
      <c r="CY128" s="1127"/>
      <c r="CZ128" s="1127"/>
      <c r="DA128" s="1127"/>
      <c r="DB128" s="1127"/>
      <c r="DC128" s="1127"/>
      <c r="DD128" s="1127"/>
      <c r="DE128" s="1127"/>
      <c r="DF128" s="1128"/>
      <c r="DG128" s="1129">
        <v>234025</v>
      </c>
      <c r="DH128" s="1130"/>
      <c r="DI128" s="1130"/>
      <c r="DJ128" s="1130"/>
      <c r="DK128" s="1130"/>
      <c r="DL128" s="1130">
        <v>234025</v>
      </c>
      <c r="DM128" s="1130"/>
      <c r="DN128" s="1130"/>
      <c r="DO128" s="1130"/>
      <c r="DP128" s="1130"/>
      <c r="DQ128" s="1130">
        <v>232263</v>
      </c>
      <c r="DR128" s="1130"/>
      <c r="DS128" s="1130"/>
      <c r="DT128" s="1130"/>
      <c r="DU128" s="1130"/>
      <c r="DV128" s="1131">
        <v>1.2</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490</v>
      </c>
      <c r="X129" s="1164"/>
      <c r="Y129" s="1164"/>
      <c r="Z129" s="1165"/>
      <c r="AA129" s="1048">
        <v>24657756</v>
      </c>
      <c r="AB129" s="1049"/>
      <c r="AC129" s="1049"/>
      <c r="AD129" s="1049"/>
      <c r="AE129" s="1050"/>
      <c r="AF129" s="1051">
        <v>24301787</v>
      </c>
      <c r="AG129" s="1049"/>
      <c r="AH129" s="1049"/>
      <c r="AI129" s="1049"/>
      <c r="AJ129" s="1050"/>
      <c r="AK129" s="1051">
        <v>24360460</v>
      </c>
      <c r="AL129" s="1049"/>
      <c r="AM129" s="1049"/>
      <c r="AN129" s="1049"/>
      <c r="AO129" s="1050"/>
      <c r="AP129" s="1166"/>
      <c r="AQ129" s="1167"/>
      <c r="AR129" s="1167"/>
      <c r="AS129" s="1167"/>
      <c r="AT129" s="1168"/>
      <c r="AU129" s="284"/>
      <c r="AV129" s="284"/>
      <c r="AW129" s="284"/>
      <c r="AX129" s="1157" t="s">
        <v>491</v>
      </c>
      <c r="AY129" s="1040"/>
      <c r="AZ129" s="1040"/>
      <c r="BA129" s="1040"/>
      <c r="BB129" s="1040"/>
      <c r="BC129" s="1040"/>
      <c r="BD129" s="1040"/>
      <c r="BE129" s="1041"/>
      <c r="BF129" s="1158" t="s">
        <v>230</v>
      </c>
      <c r="BG129" s="1159"/>
      <c r="BH129" s="1159"/>
      <c r="BI129" s="1159"/>
      <c r="BJ129" s="1159"/>
      <c r="BK129" s="1159"/>
      <c r="BL129" s="1160"/>
      <c r="BM129" s="1158">
        <v>17.13</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493</v>
      </c>
      <c r="X130" s="1164"/>
      <c r="Y130" s="1164"/>
      <c r="Z130" s="1165"/>
      <c r="AA130" s="1048">
        <v>4119953</v>
      </c>
      <c r="AB130" s="1049"/>
      <c r="AC130" s="1049"/>
      <c r="AD130" s="1049"/>
      <c r="AE130" s="1050"/>
      <c r="AF130" s="1051">
        <v>4018901</v>
      </c>
      <c r="AG130" s="1049"/>
      <c r="AH130" s="1049"/>
      <c r="AI130" s="1049"/>
      <c r="AJ130" s="1050"/>
      <c r="AK130" s="1051">
        <v>4206619</v>
      </c>
      <c r="AL130" s="1049"/>
      <c r="AM130" s="1049"/>
      <c r="AN130" s="1049"/>
      <c r="AO130" s="1050"/>
      <c r="AP130" s="1166"/>
      <c r="AQ130" s="1167"/>
      <c r="AR130" s="1167"/>
      <c r="AS130" s="1167"/>
      <c r="AT130" s="1168"/>
      <c r="AU130" s="284"/>
      <c r="AV130" s="284"/>
      <c r="AW130" s="284"/>
      <c r="AX130" s="1157" t="s">
        <v>494</v>
      </c>
      <c r="AY130" s="1040"/>
      <c r="AZ130" s="1040"/>
      <c r="BA130" s="1040"/>
      <c r="BB130" s="1040"/>
      <c r="BC130" s="1040"/>
      <c r="BD130" s="1040"/>
      <c r="BE130" s="1041"/>
      <c r="BF130" s="1194">
        <v>6.5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495</v>
      </c>
      <c r="X131" s="1202"/>
      <c r="Y131" s="1202"/>
      <c r="Z131" s="1203"/>
      <c r="AA131" s="1095">
        <v>20537803</v>
      </c>
      <c r="AB131" s="1074"/>
      <c r="AC131" s="1074"/>
      <c r="AD131" s="1074"/>
      <c r="AE131" s="1075"/>
      <c r="AF131" s="1073">
        <v>20282886</v>
      </c>
      <c r="AG131" s="1074"/>
      <c r="AH131" s="1074"/>
      <c r="AI131" s="1074"/>
      <c r="AJ131" s="1075"/>
      <c r="AK131" s="1073">
        <v>20153841</v>
      </c>
      <c r="AL131" s="1074"/>
      <c r="AM131" s="1074"/>
      <c r="AN131" s="1074"/>
      <c r="AO131" s="1075"/>
      <c r="AP131" s="1204"/>
      <c r="AQ131" s="1205"/>
      <c r="AR131" s="1205"/>
      <c r="AS131" s="1205"/>
      <c r="AT131" s="1206"/>
      <c r="AU131" s="284"/>
      <c r="AV131" s="284"/>
      <c r="AW131" s="284"/>
      <c r="AX131" s="1176" t="s">
        <v>496</v>
      </c>
      <c r="AY131" s="1127"/>
      <c r="AZ131" s="1127"/>
      <c r="BA131" s="1127"/>
      <c r="BB131" s="1127"/>
      <c r="BC131" s="1127"/>
      <c r="BD131" s="1127"/>
      <c r="BE131" s="1128"/>
      <c r="BF131" s="1177">
        <v>61.4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498</v>
      </c>
      <c r="W132" s="1187"/>
      <c r="X132" s="1187"/>
      <c r="Y132" s="1187"/>
      <c r="Z132" s="1188"/>
      <c r="AA132" s="1189">
        <v>5.9095512799999996</v>
      </c>
      <c r="AB132" s="1190"/>
      <c r="AC132" s="1190"/>
      <c r="AD132" s="1190"/>
      <c r="AE132" s="1191"/>
      <c r="AF132" s="1192">
        <v>6.2329197140000003</v>
      </c>
      <c r="AG132" s="1190"/>
      <c r="AH132" s="1190"/>
      <c r="AI132" s="1190"/>
      <c r="AJ132" s="1191"/>
      <c r="AK132" s="1192">
        <v>7.5621168189999999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499</v>
      </c>
      <c r="W133" s="1170"/>
      <c r="X133" s="1170"/>
      <c r="Y133" s="1170"/>
      <c r="Z133" s="1171"/>
      <c r="AA133" s="1172">
        <v>5.9</v>
      </c>
      <c r="AB133" s="1173"/>
      <c r="AC133" s="1173"/>
      <c r="AD133" s="1173"/>
      <c r="AE133" s="1174"/>
      <c r="AF133" s="1172">
        <v>5.9</v>
      </c>
      <c r="AG133" s="1173"/>
      <c r="AH133" s="1173"/>
      <c r="AI133" s="1173"/>
      <c r="AJ133" s="1174"/>
      <c r="AK133" s="1172">
        <v>6.5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FZDIqpzty0WqcHGhrbTB37l6n7yZhiKdNLzJHVf4tmOhFdsTKmOdLhCkM3jq4wPf/9tDoq27fQDqJwQKJbcCAg==" saltValue="x7iiT27xXivr5dKvkej3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16" zoomScale="70" zoomScaleNormal="85" zoomScaleSheetLayoutView="70" workbookViewId="0">
      <selection activeCell="AM30" sqref="AM30"/>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YS78PS50YptneSWRIM+EqLm3ZC4XvihAX6aRRT+NC0aVATHgTnJr/4rlavE6yWFlbwopzVxTwFDEMPd5rQEgA==" saltValue="jkK6sFjYTlDkilYSyNGj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55"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IZm5eCHnYldwWYuS+VZNZX6YLc5Z5Ts2sOQ3o8VCWQ9QwyW9J9hroeZHWtJbhn6Ss2QioTo4yDbMzicglRnw==" saltValue="XUhiDgCvETQOxRBPmzX/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46"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508</v>
      </c>
      <c r="AL9" s="1213"/>
      <c r="AM9" s="1213"/>
      <c r="AN9" s="1214"/>
      <c r="AO9" s="312">
        <v>5350743</v>
      </c>
      <c r="AP9" s="312">
        <v>65430</v>
      </c>
      <c r="AQ9" s="313">
        <v>72852</v>
      </c>
      <c r="AR9" s="314">
        <v>-10.199999999999999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509</v>
      </c>
      <c r="AL10" s="1213"/>
      <c r="AM10" s="1213"/>
      <c r="AN10" s="1214"/>
      <c r="AO10" s="315">
        <v>112036</v>
      </c>
      <c r="AP10" s="315">
        <v>1370</v>
      </c>
      <c r="AQ10" s="316">
        <v>5779</v>
      </c>
      <c r="AR10" s="317">
        <v>-76.3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510</v>
      </c>
      <c r="AL11" s="1213"/>
      <c r="AM11" s="1213"/>
      <c r="AN11" s="1214"/>
      <c r="AO11" s="315">
        <v>930144</v>
      </c>
      <c r="AP11" s="315">
        <v>11374</v>
      </c>
      <c r="AQ11" s="316">
        <v>5205</v>
      </c>
      <c r="AR11" s="317">
        <v>118.5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511</v>
      </c>
      <c r="AL12" s="1213"/>
      <c r="AM12" s="1213"/>
      <c r="AN12" s="1214"/>
      <c r="AO12" s="315">
        <v>690207</v>
      </c>
      <c r="AP12" s="315">
        <v>8440</v>
      </c>
      <c r="AQ12" s="316">
        <v>1186</v>
      </c>
      <c r="AR12" s="317">
        <v>611.6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512</v>
      </c>
      <c r="AL13" s="1213"/>
      <c r="AM13" s="1213"/>
      <c r="AN13" s="1214"/>
      <c r="AO13" s="315" t="s">
        <v>513</v>
      </c>
      <c r="AP13" s="315" t="s">
        <v>513</v>
      </c>
      <c r="AQ13" s="316">
        <v>2</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514</v>
      </c>
      <c r="AL14" s="1213"/>
      <c r="AM14" s="1213"/>
      <c r="AN14" s="1214"/>
      <c r="AO14" s="315">
        <v>254467</v>
      </c>
      <c r="AP14" s="315">
        <v>3112</v>
      </c>
      <c r="AQ14" s="316">
        <v>3005</v>
      </c>
      <c r="AR14" s="317">
        <v>3.6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515</v>
      </c>
      <c r="AL15" s="1213"/>
      <c r="AM15" s="1213"/>
      <c r="AN15" s="1214"/>
      <c r="AO15" s="315">
        <v>72241</v>
      </c>
      <c r="AP15" s="315">
        <v>883</v>
      </c>
      <c r="AQ15" s="316">
        <v>1720</v>
      </c>
      <c r="AR15" s="317">
        <v>-48.7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516</v>
      </c>
      <c r="AL16" s="1216"/>
      <c r="AM16" s="1216"/>
      <c r="AN16" s="1217"/>
      <c r="AO16" s="315">
        <v>-580737</v>
      </c>
      <c r="AP16" s="315">
        <v>-7101</v>
      </c>
      <c r="AQ16" s="316">
        <v>-6900</v>
      </c>
      <c r="AR16" s="317">
        <v>2.9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6829101</v>
      </c>
      <c r="AP17" s="315">
        <v>83508</v>
      </c>
      <c r="AQ17" s="316">
        <v>82850</v>
      </c>
      <c r="AR17" s="317">
        <v>0.8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521</v>
      </c>
      <c r="AL21" s="1208"/>
      <c r="AM21" s="1208"/>
      <c r="AN21" s="1209"/>
      <c r="AO21" s="327">
        <v>6.49</v>
      </c>
      <c r="AP21" s="328">
        <v>8.1999999999999993</v>
      </c>
      <c r="AQ21" s="329">
        <v>-1.71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522</v>
      </c>
      <c r="AL22" s="1208"/>
      <c r="AM22" s="1208"/>
      <c r="AN22" s="1209"/>
      <c r="AO22" s="332">
        <v>99.5</v>
      </c>
      <c r="AP22" s="333">
        <v>97.9</v>
      </c>
      <c r="AQ22" s="334">
        <v>1.6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526</v>
      </c>
      <c r="AL32" s="1224"/>
      <c r="AM32" s="1224"/>
      <c r="AN32" s="1225"/>
      <c r="AO32" s="342">
        <v>5048767</v>
      </c>
      <c r="AP32" s="342">
        <v>61737</v>
      </c>
      <c r="AQ32" s="343">
        <v>53769</v>
      </c>
      <c r="AR32" s="344">
        <v>14.8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527</v>
      </c>
      <c r="AL33" s="1224"/>
      <c r="AM33" s="1224"/>
      <c r="AN33" s="1225"/>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528</v>
      </c>
      <c r="AL34" s="1224"/>
      <c r="AM34" s="1224"/>
      <c r="AN34" s="1225"/>
      <c r="AO34" s="342" t="s">
        <v>513</v>
      </c>
      <c r="AP34" s="342" t="s">
        <v>513</v>
      </c>
      <c r="AQ34" s="343">
        <v>30</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529</v>
      </c>
      <c r="AL35" s="1224"/>
      <c r="AM35" s="1224"/>
      <c r="AN35" s="1225"/>
      <c r="AO35" s="342">
        <v>1084321</v>
      </c>
      <c r="AP35" s="342">
        <v>13259</v>
      </c>
      <c r="AQ35" s="343">
        <v>13935</v>
      </c>
      <c r="AR35" s="344">
        <v>-4.9000000000000004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530</v>
      </c>
      <c r="AL36" s="1224"/>
      <c r="AM36" s="1224"/>
      <c r="AN36" s="1225"/>
      <c r="AO36" s="342">
        <v>58880</v>
      </c>
      <c r="AP36" s="342">
        <v>720</v>
      </c>
      <c r="AQ36" s="343">
        <v>1254</v>
      </c>
      <c r="AR36" s="344">
        <v>-42.6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531</v>
      </c>
      <c r="AL37" s="1224"/>
      <c r="AM37" s="1224"/>
      <c r="AN37" s="1225"/>
      <c r="AO37" s="342">
        <v>94091</v>
      </c>
      <c r="AP37" s="342">
        <v>1151</v>
      </c>
      <c r="AQ37" s="343">
        <v>601</v>
      </c>
      <c r="AR37" s="344">
        <v>91.5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532</v>
      </c>
      <c r="AL38" s="1227"/>
      <c r="AM38" s="1227"/>
      <c r="AN38" s="1228"/>
      <c r="AO38" s="345" t="s">
        <v>513</v>
      </c>
      <c r="AP38" s="345" t="s">
        <v>513</v>
      </c>
      <c r="AQ38" s="346">
        <v>1</v>
      </c>
      <c r="AR38" s="334" t="s">
        <v>513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533</v>
      </c>
      <c r="AL39" s="1227"/>
      <c r="AM39" s="1227"/>
      <c r="AN39" s="1228"/>
      <c r="AO39" s="342">
        <v>-555383</v>
      </c>
      <c r="AP39" s="342">
        <v>-6791</v>
      </c>
      <c r="AQ39" s="343">
        <v>-4013</v>
      </c>
      <c r="AR39" s="344">
        <v>69.2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534</v>
      </c>
      <c r="AL40" s="1224"/>
      <c r="AM40" s="1224"/>
      <c r="AN40" s="1225"/>
      <c r="AO40" s="342">
        <v>-4206619</v>
      </c>
      <c r="AP40" s="342">
        <v>-51439</v>
      </c>
      <c r="AQ40" s="343">
        <v>-48341</v>
      </c>
      <c r="AR40" s="344">
        <v>6.4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295</v>
      </c>
      <c r="AL41" s="1230"/>
      <c r="AM41" s="1230"/>
      <c r="AN41" s="1231"/>
      <c r="AO41" s="342">
        <v>1524057</v>
      </c>
      <c r="AP41" s="342">
        <v>18637</v>
      </c>
      <c r="AQ41" s="343">
        <v>17235</v>
      </c>
      <c r="AR41" s="344">
        <v>8.1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503</v>
      </c>
      <c r="AN49" s="1220" t="s">
        <v>538</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11188368</v>
      </c>
      <c r="AN51" s="364">
        <v>130016</v>
      </c>
      <c r="AO51" s="365">
        <v>17.3</v>
      </c>
      <c r="AP51" s="366">
        <v>66255</v>
      </c>
      <c r="AQ51" s="367">
        <v>3.6</v>
      </c>
      <c r="AR51" s="368">
        <v>13.7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4463299</v>
      </c>
      <c r="AN52" s="372">
        <v>51866</v>
      </c>
      <c r="AO52" s="373">
        <v>4.5999999999999996</v>
      </c>
      <c r="AP52" s="374">
        <v>31822</v>
      </c>
      <c r="AQ52" s="375">
        <v>8.8000000000000007</v>
      </c>
      <c r="AR52" s="376">
        <v>-4.2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6225492</v>
      </c>
      <c r="AN53" s="364">
        <v>73406</v>
      </c>
      <c r="AO53" s="365">
        <v>-43.5</v>
      </c>
      <c r="AP53" s="366">
        <v>92247</v>
      </c>
      <c r="AQ53" s="367">
        <v>39.200000000000003</v>
      </c>
      <c r="AR53" s="368">
        <v>-82.7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3832711</v>
      </c>
      <c r="AN54" s="372">
        <v>45192</v>
      </c>
      <c r="AO54" s="373">
        <v>-12.9</v>
      </c>
      <c r="AP54" s="374">
        <v>37204</v>
      </c>
      <c r="AQ54" s="375">
        <v>16.899999999999999</v>
      </c>
      <c r="AR54" s="376">
        <v>-29.8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6432913</v>
      </c>
      <c r="AN55" s="364">
        <v>76635</v>
      </c>
      <c r="AO55" s="365">
        <v>4.4000000000000004</v>
      </c>
      <c r="AP55" s="366">
        <v>67319</v>
      </c>
      <c r="AQ55" s="367">
        <v>-27</v>
      </c>
      <c r="AR55" s="368">
        <v>31.4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3987440</v>
      </c>
      <c r="AN56" s="372">
        <v>47502</v>
      </c>
      <c r="AO56" s="373">
        <v>5.0999999999999996</v>
      </c>
      <c r="AP56" s="374">
        <v>38101</v>
      </c>
      <c r="AQ56" s="375">
        <v>2.4</v>
      </c>
      <c r="AR56" s="376">
        <v>2.7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8575067</v>
      </c>
      <c r="AN57" s="364">
        <v>103535</v>
      </c>
      <c r="AO57" s="365">
        <v>35.1</v>
      </c>
      <c r="AP57" s="366">
        <v>70615</v>
      </c>
      <c r="AQ57" s="367">
        <v>4.9000000000000004</v>
      </c>
      <c r="AR57" s="368">
        <v>30.2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4939754</v>
      </c>
      <c r="AN58" s="372">
        <v>59642</v>
      </c>
      <c r="AO58" s="373">
        <v>25.6</v>
      </c>
      <c r="AP58" s="374">
        <v>37382</v>
      </c>
      <c r="AQ58" s="375">
        <v>-1.9</v>
      </c>
      <c r="AR58" s="376">
        <v>27.5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6209643</v>
      </c>
      <c r="AN59" s="364">
        <v>75933</v>
      </c>
      <c r="AO59" s="365">
        <v>-26.7</v>
      </c>
      <c r="AP59" s="366">
        <v>69185</v>
      </c>
      <c r="AQ59" s="367">
        <v>-2</v>
      </c>
      <c r="AR59" s="368">
        <v>-24.7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3442789</v>
      </c>
      <c r="AN60" s="372">
        <v>42099</v>
      </c>
      <c r="AO60" s="373">
        <v>-29.4</v>
      </c>
      <c r="AP60" s="374">
        <v>38519</v>
      </c>
      <c r="AQ60" s="375">
        <v>3</v>
      </c>
      <c r="AR60" s="376">
        <v>-32.4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7726297</v>
      </c>
      <c r="AN61" s="379">
        <v>91905</v>
      </c>
      <c r="AO61" s="380">
        <v>-2.7</v>
      </c>
      <c r="AP61" s="381">
        <v>73124</v>
      </c>
      <c r="AQ61" s="382">
        <v>3.7</v>
      </c>
      <c r="AR61" s="368">
        <v>-6.4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4133199</v>
      </c>
      <c r="AN62" s="372">
        <v>49260</v>
      </c>
      <c r="AO62" s="373">
        <v>-1.4</v>
      </c>
      <c r="AP62" s="374">
        <v>36606</v>
      </c>
      <c r="AQ62" s="375">
        <v>5.8</v>
      </c>
      <c r="AR62" s="376">
        <v>-7.2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4Ra5nwhjXEJn9HIKp+/f63PESGFNEd5Y8kCkXLG7eRLwBa6ymY/zgx7qWCRepVI7/OiC/WuFKrm4LxYwf3cfeA==" saltValue="XwlPusJsMHFmJ4HD5O//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97"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GSCPwqrM1VZSZ1yZUGpjnFpWGR5eT5ES6WXJc5YLC4rBv8mxYkBTl2OlUOmSnlBfRK9l/qHurYJmpv6MZaAWQ==" saltValue="yDdSE1JWkb0EkJBFPaap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2szh1Fc5TehIJbX589OjDHtlY5Lla7buYPdoHUPF3zSRBLvO8eZBSxtvH++tDMmbk59ZrY0AweBQjVbK85w0A==" saltValue="I+hQBvyEh4lwI1fIOZOB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2" t="s">
        <v>3</v>
      </c>
      <c r="D47" s="1232"/>
      <c r="E47" s="1233"/>
      <c r="F47" s="11">
        <v>23.99</v>
      </c>
      <c r="G47" s="12">
        <v>24.86</v>
      </c>
      <c r="H47" s="12">
        <v>25.18</v>
      </c>
      <c r="I47" s="12">
        <v>23.32</v>
      </c>
      <c r="J47" s="13">
        <v>22.24</v>
      </c>
    </row>
    <row r="48" spans="2:10" ht="57.75" customHeight="1" x14ac:dyDescent="0.15">
      <c r="B48" s="14"/>
      <c r="C48" s="1234" t="s">
        <v>4</v>
      </c>
      <c r="D48" s="1234"/>
      <c r="E48" s="1235"/>
      <c r="F48" s="15">
        <v>1.91</v>
      </c>
      <c r="G48" s="16">
        <v>2.4300000000000002</v>
      </c>
      <c r="H48" s="16">
        <v>0.47</v>
      </c>
      <c r="I48" s="16">
        <v>0.43</v>
      </c>
      <c r="J48" s="17">
        <v>1.1200000000000001</v>
      </c>
    </row>
    <row r="49" spans="2:10" ht="57.75" customHeight="1" thickBot="1" x14ac:dyDescent="0.2">
      <c r="B49" s="18"/>
      <c r="C49" s="1236" t="s">
        <v>5</v>
      </c>
      <c r="D49" s="1236"/>
      <c r="E49" s="1237"/>
      <c r="F49" s="19">
        <v>0.82</v>
      </c>
      <c r="G49" s="20">
        <v>1.49</v>
      </c>
      <c r="H49" s="20" t="s">
        <v>559</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agse1UxXld7C0BH6/4MkvC5yU7vmGUcXF9f/06bLouM1KNrOWh5KV8cU+7xBi4GlGaKXkDbBagg9lUhd4bRsw==" saltValue="Pbv+onIuFCM/V9tGnyQc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oa20033</cp:lastModifiedBy>
  <cp:lastPrinted>2020-09-02T01:29:50Z</cp:lastPrinted>
  <dcterms:created xsi:type="dcterms:W3CDTF">2020-02-10T01:51:57Z</dcterms:created>
  <dcterms:modified xsi:type="dcterms:W3CDTF">2020-10-22T01:18:16Z</dcterms:modified>
  <cp:category/>
</cp:coreProperties>
</file>