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3-LGFILESV\jyohaisetu$\●●　広報　⇔　除排雪　⇒　防災　●●\除排雪　⇒　広報\積雪降雪データHPアップ作業\"/>
    </mc:Choice>
  </mc:AlternateContent>
  <xr:revisionPtr revIDLastSave="0" documentId="13_ncr:1_{FEBC6634-7BF7-479E-8BDB-93C648441388}" xr6:coauthVersionLast="36" xr6:coauthVersionMax="36" xr10:uidLastSave="{00000000-0000-0000-0000-000000000000}"/>
  <bookViews>
    <workbookView xWindow="5250" yWindow="0" windowWidth="16170" windowHeight="10800" xr2:uid="{00000000-000D-0000-FFFF-FFFF00000000}"/>
  </bookViews>
  <sheets>
    <sheet name="R06年度雪データ" sheetId="1" r:id="rId1"/>
  </sheets>
  <definedNames>
    <definedName name="content" localSheetId="0">'R06年度雪データ'!$A$220</definedName>
    <definedName name="_xlnm.Print_Area" localSheetId="0">'R06年度雪データ'!$A$4:$EV$206</definedName>
    <definedName name="_xlnm.Print_Titles" localSheetId="0">'R06年度雪データ'!$1:$11</definedName>
  </definedNames>
  <calcPr calcId="191029"/>
</workbook>
</file>

<file path=xl/calcChain.xml><?xml version="1.0" encoding="utf-8"?>
<calcChain xmlns="http://schemas.openxmlformats.org/spreadsheetml/2006/main">
  <c r="AK206" i="1" l="1"/>
  <c r="AJ206" i="1"/>
  <c r="AG206" i="1"/>
  <c r="AA206" i="1"/>
  <c r="Z206" i="1"/>
  <c r="W206" i="1"/>
  <c r="V206" i="1"/>
  <c r="U206" i="1"/>
  <c r="R206" i="1"/>
  <c r="Q206" i="1"/>
  <c r="P206" i="1"/>
  <c r="M206" i="1"/>
  <c r="L206" i="1"/>
  <c r="K206" i="1"/>
  <c r="H206" i="1"/>
  <c r="G206" i="1"/>
  <c r="F206" i="1"/>
  <c r="C206" i="1"/>
  <c r="EU205" i="1"/>
  <c r="ET205" i="1"/>
  <c r="ER205" i="1"/>
  <c r="ES205" i="1" s="1"/>
  <c r="EQ205" i="1"/>
  <c r="EP205" i="1"/>
  <c r="EO205" i="1"/>
  <c r="EM205" i="1"/>
  <c r="EN205" i="1" s="1"/>
  <c r="EL205" i="1"/>
  <c r="EK205" i="1"/>
  <c r="EJ205" i="1"/>
  <c r="EH205" i="1"/>
  <c r="EI205" i="1" s="1"/>
  <c r="EG205" i="1"/>
  <c r="EF205" i="1"/>
  <c r="EE205" i="1"/>
  <c r="EC205" i="1"/>
  <c r="ED205" i="1" s="1"/>
  <c r="EB205" i="1"/>
  <c r="DZ205" i="1"/>
  <c r="EA205" i="1" s="1"/>
  <c r="DY205" i="1"/>
  <c r="DX205" i="1"/>
  <c r="DW205" i="1"/>
  <c r="DU205" i="1"/>
  <c r="DV205" i="1" s="1"/>
  <c r="DT205" i="1"/>
  <c r="DS205" i="1"/>
  <c r="DR205" i="1"/>
  <c r="DP205" i="1"/>
  <c r="DQ205" i="1" s="1"/>
  <c r="DO205" i="1"/>
  <c r="DM205" i="1"/>
  <c r="DN205" i="1" s="1"/>
  <c r="DL205" i="1"/>
  <c r="DK205" i="1"/>
  <c r="DJ205" i="1"/>
  <c r="DH205" i="1"/>
  <c r="DI205" i="1" s="1"/>
  <c r="DG205" i="1"/>
  <c r="DF205" i="1"/>
  <c r="DE205" i="1"/>
  <c r="DC205" i="1"/>
  <c r="DD205" i="1" s="1"/>
  <c r="DB205" i="1"/>
  <c r="CZ205" i="1"/>
  <c r="DA205" i="1" s="1"/>
  <c r="CY205" i="1"/>
  <c r="CX205" i="1"/>
  <c r="CW205" i="1"/>
  <c r="CU205" i="1"/>
  <c r="CV205" i="1" s="1"/>
  <c r="CT205" i="1"/>
  <c r="CS205" i="1"/>
  <c r="CR205" i="1"/>
  <c r="CP205" i="1"/>
  <c r="CQ205" i="1" s="1"/>
  <c r="CO205" i="1"/>
  <c r="CN205" i="1"/>
  <c r="CM205" i="1"/>
  <c r="CK205" i="1"/>
  <c r="CL205" i="1" s="1"/>
  <c r="CJ205" i="1"/>
  <c r="CI205" i="1"/>
  <c r="CH205" i="1"/>
  <c r="CF205" i="1"/>
  <c r="CG205" i="1" s="1"/>
  <c r="CE205" i="1"/>
  <c r="CD205" i="1"/>
  <c r="CC205" i="1"/>
  <c r="CA205" i="1"/>
  <c r="CB205" i="1" s="1"/>
  <c r="BZ205" i="1"/>
  <c r="BY205" i="1"/>
  <c r="BX205" i="1"/>
  <c r="BV205" i="1"/>
  <c r="BW205" i="1" s="1"/>
  <c r="BU205" i="1"/>
  <c r="BT205" i="1"/>
  <c r="BS205" i="1"/>
  <c r="BQ205" i="1"/>
  <c r="BR205" i="1" s="1"/>
  <c r="BP205" i="1"/>
  <c r="BO205" i="1"/>
  <c r="BN205" i="1"/>
  <c r="BL205" i="1"/>
  <c r="BM205" i="1" s="1"/>
  <c r="BK205" i="1"/>
  <c r="BJ205" i="1"/>
  <c r="BI205" i="1"/>
  <c r="BG205" i="1"/>
  <c r="BH205" i="1" s="1"/>
  <c r="BF205" i="1"/>
  <c r="BE205" i="1"/>
  <c r="BD205" i="1"/>
  <c r="BB205" i="1"/>
  <c r="BC205" i="1" s="1"/>
  <c r="BA205" i="1"/>
  <c r="AZ205" i="1"/>
  <c r="AY205" i="1"/>
  <c r="AW205" i="1"/>
  <c r="AX205" i="1" s="1"/>
  <c r="AV205" i="1"/>
  <c r="AU205" i="1"/>
  <c r="AT205" i="1"/>
  <c r="AR205" i="1"/>
  <c r="AS205" i="1" s="1"/>
  <c r="AQ205" i="1"/>
  <c r="AP205" i="1"/>
  <c r="AO205" i="1"/>
  <c r="AM205" i="1"/>
  <c r="AN205" i="1" s="1"/>
  <c r="AL205" i="1"/>
  <c r="AK205" i="1"/>
  <c r="AJ205" i="1"/>
  <c r="AH205" i="1"/>
  <c r="AI205" i="1" s="1"/>
  <c r="AG205" i="1"/>
  <c r="AF205" i="1"/>
  <c r="AE205" i="1"/>
  <c r="AC205" i="1"/>
  <c r="AD205" i="1" s="1"/>
  <c r="AB205" i="1"/>
  <c r="AA205" i="1"/>
  <c r="Z205" i="1"/>
  <c r="X205" i="1"/>
  <c r="Y205" i="1" s="1"/>
  <c r="W205" i="1"/>
  <c r="V205" i="1"/>
  <c r="U205" i="1"/>
  <c r="S205" i="1"/>
  <c r="T205" i="1" s="1"/>
  <c r="R205" i="1"/>
  <c r="Q205" i="1"/>
  <c r="P205" i="1"/>
  <c r="N205" i="1"/>
  <c r="O205" i="1" s="1"/>
  <c r="M205" i="1"/>
  <c r="L205" i="1"/>
  <c r="K205" i="1"/>
  <c r="I205" i="1"/>
  <c r="J205" i="1" s="1"/>
  <c r="H205" i="1"/>
  <c r="G205" i="1"/>
  <c r="F205" i="1"/>
  <c r="D205" i="1"/>
  <c r="E205" i="1" s="1"/>
  <c r="C205" i="1"/>
  <c r="DD189" i="1"/>
  <c r="DD190" i="1" s="1"/>
  <c r="DD191" i="1" s="1"/>
  <c r="DD192" i="1" s="1"/>
  <c r="DD193" i="1" s="1"/>
  <c r="DD194" i="1" s="1"/>
  <c r="ED175" i="1"/>
  <c r="AQ174" i="1"/>
  <c r="AK174" i="1"/>
  <c r="AJ174" i="1"/>
  <c r="AG174" i="1"/>
  <c r="AA174" i="1"/>
  <c r="Z174" i="1"/>
  <c r="W174" i="1"/>
  <c r="V174" i="1"/>
  <c r="U174" i="1"/>
  <c r="R174" i="1"/>
  <c r="Q174" i="1"/>
  <c r="P174" i="1"/>
  <c r="M174" i="1"/>
  <c r="L174" i="1"/>
  <c r="K174" i="1"/>
  <c r="H174" i="1"/>
  <c r="G174" i="1"/>
  <c r="F174" i="1"/>
  <c r="C174" i="1"/>
  <c r="EU173" i="1"/>
  <c r="ET173" i="1"/>
  <c r="ER173" i="1"/>
  <c r="ES173" i="1" s="1"/>
  <c r="EQ173" i="1"/>
  <c r="EP173" i="1"/>
  <c r="EO173" i="1"/>
  <c r="EM173" i="1"/>
  <c r="EN173" i="1" s="1"/>
  <c r="EL173" i="1"/>
  <c r="EK173" i="1"/>
  <c r="EJ173" i="1"/>
  <c r="EH173" i="1"/>
  <c r="EI173" i="1" s="1"/>
  <c r="EG173" i="1"/>
  <c r="EF173" i="1"/>
  <c r="EE173" i="1"/>
  <c r="EC173" i="1"/>
  <c r="ED173" i="1" s="1"/>
  <c r="EB173" i="1"/>
  <c r="DZ173" i="1"/>
  <c r="EA173" i="1" s="1"/>
  <c r="DY173" i="1"/>
  <c r="DX173" i="1"/>
  <c r="DW173" i="1"/>
  <c r="DU173" i="1"/>
  <c r="DV173" i="1" s="1"/>
  <c r="DT173" i="1"/>
  <c r="DS173" i="1"/>
  <c r="DR173" i="1"/>
  <c r="DP173" i="1"/>
  <c r="DQ173" i="1" s="1"/>
  <c r="DO173" i="1"/>
  <c r="DM173" i="1"/>
  <c r="DN173" i="1" s="1"/>
  <c r="DL173" i="1"/>
  <c r="DK173" i="1"/>
  <c r="DJ173" i="1"/>
  <c r="DH173" i="1"/>
  <c r="DI173" i="1" s="1"/>
  <c r="DG173" i="1"/>
  <c r="DF173" i="1"/>
  <c r="DE173" i="1"/>
  <c r="DC173" i="1"/>
  <c r="DD173" i="1" s="1"/>
  <c r="DB173" i="1"/>
  <c r="CZ173" i="1"/>
  <c r="DA173" i="1" s="1"/>
  <c r="CY173" i="1"/>
  <c r="CX173" i="1"/>
  <c r="CW173" i="1"/>
  <c r="CU173" i="1"/>
  <c r="CV173" i="1" s="1"/>
  <c r="CT173" i="1"/>
  <c r="CS173" i="1"/>
  <c r="CR173" i="1"/>
  <c r="CP173" i="1"/>
  <c r="CQ173" i="1" s="1"/>
  <c r="CO173" i="1"/>
  <c r="CN173" i="1"/>
  <c r="CM173" i="1"/>
  <c r="CK173" i="1"/>
  <c r="CL173" i="1" s="1"/>
  <c r="CJ173" i="1"/>
  <c r="CI173" i="1"/>
  <c r="CH173" i="1"/>
  <c r="CF173" i="1"/>
  <c r="CG173" i="1" s="1"/>
  <c r="CE173" i="1"/>
  <c r="CD173" i="1"/>
  <c r="CC173" i="1"/>
  <c r="CA173" i="1"/>
  <c r="CB173" i="1" s="1"/>
  <c r="BZ173" i="1"/>
  <c r="BY173" i="1"/>
  <c r="BX173" i="1"/>
  <c r="BV173" i="1"/>
  <c r="BW173" i="1" s="1"/>
  <c r="BU173" i="1"/>
  <c r="BT173" i="1"/>
  <c r="BS173" i="1"/>
  <c r="BQ173" i="1"/>
  <c r="BR173" i="1" s="1"/>
  <c r="BP173" i="1"/>
  <c r="BO173" i="1"/>
  <c r="BN173" i="1"/>
  <c r="BL173" i="1"/>
  <c r="BM173" i="1" s="1"/>
  <c r="BK173" i="1"/>
  <c r="BJ173" i="1"/>
  <c r="BI173" i="1"/>
  <c r="BG173" i="1"/>
  <c r="BH173" i="1" s="1"/>
  <c r="BF173" i="1"/>
  <c r="BE173" i="1"/>
  <c r="BD173" i="1"/>
  <c r="BB173" i="1"/>
  <c r="BC173" i="1" s="1"/>
  <c r="BA173" i="1"/>
  <c r="AZ173" i="1"/>
  <c r="AY173" i="1"/>
  <c r="AW173" i="1"/>
  <c r="AX173" i="1" s="1"/>
  <c r="AV173" i="1"/>
  <c r="AU173" i="1"/>
  <c r="AT173" i="1"/>
  <c r="AR173" i="1"/>
  <c r="AS173" i="1" s="1"/>
  <c r="AQ173" i="1"/>
  <c r="AP173" i="1"/>
  <c r="AO173" i="1"/>
  <c r="AM173" i="1"/>
  <c r="AN173" i="1" s="1"/>
  <c r="AL173" i="1"/>
  <c r="AK173" i="1"/>
  <c r="AJ173" i="1"/>
  <c r="AH173" i="1"/>
  <c r="AI173" i="1" s="1"/>
  <c r="AG173" i="1"/>
  <c r="AF173" i="1"/>
  <c r="AE173" i="1"/>
  <c r="AC173" i="1"/>
  <c r="AD173" i="1" s="1"/>
  <c r="AB173" i="1"/>
  <c r="AA173" i="1"/>
  <c r="Z173" i="1"/>
  <c r="X173" i="1"/>
  <c r="Y173" i="1" s="1"/>
  <c r="W173" i="1"/>
  <c r="V173" i="1"/>
  <c r="U173" i="1"/>
  <c r="S173" i="1"/>
  <c r="T173" i="1" s="1"/>
  <c r="R173" i="1"/>
  <c r="Q173" i="1"/>
  <c r="P173" i="1"/>
  <c r="N173" i="1"/>
  <c r="O173" i="1" s="1"/>
  <c r="M173" i="1"/>
  <c r="L173" i="1"/>
  <c r="K173" i="1"/>
  <c r="I173" i="1"/>
  <c r="J173" i="1" s="1"/>
  <c r="H173" i="1"/>
  <c r="G173" i="1"/>
  <c r="F173" i="1"/>
  <c r="D173" i="1"/>
  <c r="E173" i="1" s="1"/>
  <c r="C173" i="1"/>
  <c r="ED172" i="1"/>
  <c r="ED171" i="1"/>
  <c r="ED170" i="1"/>
  <c r="ED169" i="1"/>
  <c r="ED168" i="1"/>
  <c r="ED167" i="1"/>
  <c r="ED166" i="1"/>
  <c r="ED165" i="1"/>
  <c r="ED164" i="1"/>
  <c r="ED163" i="1"/>
  <c r="ED162" i="1"/>
  <c r="ED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D148" i="1"/>
  <c r="ED147" i="1"/>
  <c r="ED146" i="1"/>
  <c r="ED145" i="1"/>
  <c r="ED144" i="1"/>
  <c r="ED143" i="1"/>
  <c r="ED142" i="1"/>
  <c r="DI142" i="1"/>
  <c r="DI143" i="1" s="1"/>
  <c r="DI144" i="1" s="1"/>
  <c r="DI145" i="1" s="1"/>
  <c r="DI146" i="1" s="1"/>
  <c r="DI147" i="1" s="1"/>
  <c r="DI148" i="1" s="1"/>
  <c r="DI149" i="1" s="1"/>
  <c r="DI150" i="1" s="1"/>
  <c r="DI151" i="1" s="1"/>
  <c r="DI152" i="1" s="1"/>
  <c r="DI153" i="1" s="1"/>
  <c r="DI154" i="1" s="1"/>
  <c r="DI155" i="1" s="1"/>
  <c r="DI156" i="1" s="1"/>
  <c r="DI157" i="1" s="1"/>
  <c r="DI158" i="1" s="1"/>
  <c r="DI159" i="1" s="1"/>
  <c r="DI160" i="1" s="1"/>
  <c r="DI161" i="1" s="1"/>
  <c r="DI162" i="1" s="1"/>
  <c r="DI163" i="1" s="1"/>
  <c r="DI164" i="1" s="1"/>
  <c r="DI165" i="1" s="1"/>
  <c r="DI166" i="1" s="1"/>
  <c r="DI167" i="1" s="1"/>
  <c r="DI168" i="1" s="1"/>
  <c r="DI169" i="1" s="1"/>
  <c r="DI170" i="1" s="1"/>
  <c r="DI171" i="1" s="1"/>
  <c r="DI172" i="1" s="1"/>
  <c r="AS142" i="1"/>
  <c r="AS143" i="1" s="1"/>
  <c r="AS144" i="1" s="1"/>
  <c r="AS145" i="1" s="1"/>
  <c r="AS146" i="1" s="1"/>
  <c r="AS147" i="1" s="1"/>
  <c r="AS148" i="1" s="1"/>
  <c r="AS149" i="1" s="1"/>
  <c r="AS150" i="1" s="1"/>
  <c r="AS151" i="1" s="1"/>
  <c r="AS152" i="1" s="1"/>
  <c r="AS153" i="1" s="1"/>
  <c r="AS154" i="1" s="1"/>
  <c r="AS155" i="1" s="1"/>
  <c r="AS156" i="1" s="1"/>
  <c r="AS157" i="1" s="1"/>
  <c r="AS158" i="1" s="1"/>
  <c r="AS159" i="1" s="1"/>
  <c r="AS160" i="1" s="1"/>
  <c r="AS161" i="1" s="1"/>
  <c r="AS162" i="1" s="1"/>
  <c r="AS163" i="1" s="1"/>
  <c r="AS164" i="1" s="1"/>
  <c r="AS165" i="1" s="1"/>
  <c r="AS166" i="1" s="1"/>
  <c r="AS167" i="1" s="1"/>
  <c r="AS168" i="1" s="1"/>
  <c r="AS169" i="1" s="1"/>
  <c r="AS170" i="1" s="1"/>
  <c r="AS171" i="1" s="1"/>
  <c r="EQ141" i="1"/>
  <c r="EL141" i="1"/>
  <c r="EG141" i="1"/>
  <c r="EB141" i="1"/>
  <c r="DY141" i="1"/>
  <c r="DT141" i="1"/>
  <c r="DO141" i="1"/>
  <c r="DL141" i="1"/>
  <c r="DG141" i="1"/>
  <c r="DB141" i="1"/>
  <c r="CY141" i="1"/>
  <c r="CT141" i="1"/>
  <c r="CO141" i="1"/>
  <c r="CJ141" i="1"/>
  <c r="CE141" i="1"/>
  <c r="BZ141" i="1"/>
  <c r="BU141" i="1"/>
  <c r="BP141" i="1"/>
  <c r="BK141" i="1"/>
  <c r="BF141" i="1"/>
  <c r="BA141" i="1"/>
  <c r="AV141" i="1"/>
  <c r="AQ141" i="1"/>
  <c r="AL141" i="1"/>
  <c r="AK141" i="1"/>
  <c r="AJ141" i="1"/>
  <c r="AG141" i="1"/>
  <c r="AB141" i="1"/>
  <c r="AA141" i="1"/>
  <c r="Z141" i="1"/>
  <c r="W141" i="1"/>
  <c r="V141" i="1"/>
  <c r="U141" i="1"/>
  <c r="R141" i="1"/>
  <c r="Q141" i="1"/>
  <c r="P141" i="1"/>
  <c r="M141" i="1"/>
  <c r="L141" i="1"/>
  <c r="K141" i="1"/>
  <c r="H141" i="1"/>
  <c r="G141" i="1"/>
  <c r="F141" i="1"/>
  <c r="C141" i="1"/>
  <c r="EU140" i="1"/>
  <c r="EU206" i="1" s="1"/>
  <c r="ET140" i="1"/>
  <c r="ET206" i="1" s="1"/>
  <c r="ER140" i="1"/>
  <c r="ES140" i="1" s="1"/>
  <c r="EQ140" i="1"/>
  <c r="EP140" i="1"/>
  <c r="EP206" i="1" s="1"/>
  <c r="EO140" i="1"/>
  <c r="EO206" i="1" s="1"/>
  <c r="EM140" i="1"/>
  <c r="EN140" i="1" s="1"/>
  <c r="EL140" i="1"/>
  <c r="EK140" i="1"/>
  <c r="EK206" i="1" s="1"/>
  <c r="EJ140" i="1"/>
  <c r="EJ206" i="1" s="1"/>
  <c r="EH140" i="1"/>
  <c r="EI140" i="1" s="1"/>
  <c r="EG140" i="1"/>
  <c r="EF140" i="1"/>
  <c r="EF206" i="1" s="1"/>
  <c r="EE140" i="1"/>
  <c r="EE206" i="1" s="1"/>
  <c r="ED140" i="1"/>
  <c r="EC140" i="1"/>
  <c r="EB140" i="1"/>
  <c r="DZ140" i="1"/>
  <c r="EA140" i="1" s="1"/>
  <c r="DY140" i="1"/>
  <c r="DX140" i="1"/>
  <c r="DX206" i="1" s="1"/>
  <c r="DW140" i="1"/>
  <c r="DW206" i="1" s="1"/>
  <c r="DU140" i="1"/>
  <c r="DV140" i="1" s="1"/>
  <c r="DT140" i="1"/>
  <c r="DS140" i="1"/>
  <c r="DS206" i="1" s="1"/>
  <c r="DR140" i="1"/>
  <c r="DR206" i="1" s="1"/>
  <c r="DP140" i="1"/>
  <c r="DQ140" i="1" s="1"/>
  <c r="DO140" i="1"/>
  <c r="DM140" i="1"/>
  <c r="DN140" i="1" s="1"/>
  <c r="DL140" i="1"/>
  <c r="DK140" i="1"/>
  <c r="DK206" i="1" s="1"/>
  <c r="DJ140" i="1"/>
  <c r="DJ206" i="1" s="1"/>
  <c r="DH140" i="1"/>
  <c r="DI140" i="1" s="1"/>
  <c r="DG140" i="1"/>
  <c r="DF140" i="1"/>
  <c r="DF206" i="1" s="1"/>
  <c r="DE140" i="1"/>
  <c r="DE206" i="1" s="1"/>
  <c r="DC140" i="1"/>
  <c r="DD140" i="1" s="1"/>
  <c r="DB140" i="1"/>
  <c r="CZ140" i="1"/>
  <c r="DA140" i="1" s="1"/>
  <c r="CY140" i="1"/>
  <c r="CX140" i="1"/>
  <c r="CX206" i="1" s="1"/>
  <c r="CW140" i="1"/>
  <c r="CW206" i="1" s="1"/>
  <c r="CU140" i="1"/>
  <c r="CV140" i="1" s="1"/>
  <c r="CT140" i="1"/>
  <c r="CS140" i="1"/>
  <c r="CS206" i="1" s="1"/>
  <c r="CR140" i="1"/>
  <c r="CR206" i="1" s="1"/>
  <c r="CP140" i="1"/>
  <c r="CQ140" i="1" s="1"/>
  <c r="CO140" i="1"/>
  <c r="CN140" i="1"/>
  <c r="CN206" i="1" s="1"/>
  <c r="CK140" i="1"/>
  <c r="CL140" i="1" s="1"/>
  <c r="CJ140" i="1"/>
  <c r="CI140" i="1"/>
  <c r="CI206" i="1" s="1"/>
  <c r="CH140" i="1"/>
  <c r="CH206" i="1" s="1"/>
  <c r="CF140" i="1"/>
  <c r="CG140" i="1" s="1"/>
  <c r="CE140" i="1"/>
  <c r="CD140" i="1"/>
  <c r="CD206" i="1" s="1"/>
  <c r="CC140" i="1"/>
  <c r="CC206" i="1" s="1"/>
  <c r="CA140" i="1"/>
  <c r="CB140" i="1" s="1"/>
  <c r="BZ140" i="1"/>
  <c r="BY140" i="1"/>
  <c r="BY206" i="1" s="1"/>
  <c r="BX140" i="1"/>
  <c r="BX206" i="1" s="1"/>
  <c r="BV140" i="1"/>
  <c r="BW140" i="1" s="1"/>
  <c r="BU140" i="1"/>
  <c r="BT140" i="1"/>
  <c r="BT206" i="1" s="1"/>
  <c r="BS140" i="1"/>
  <c r="BS206" i="1" s="1"/>
  <c r="BQ140" i="1"/>
  <c r="BR140" i="1" s="1"/>
  <c r="BP140" i="1"/>
  <c r="BO140" i="1"/>
  <c r="BO206" i="1" s="1"/>
  <c r="BN140" i="1"/>
  <c r="BN206" i="1" s="1"/>
  <c r="BL140" i="1"/>
  <c r="BM140" i="1" s="1"/>
  <c r="BK140" i="1"/>
  <c r="BJ140" i="1"/>
  <c r="BJ206" i="1" s="1"/>
  <c r="BI140" i="1"/>
  <c r="BI206" i="1" s="1"/>
  <c r="BG140" i="1"/>
  <c r="BH140" i="1" s="1"/>
  <c r="BF140" i="1"/>
  <c r="BE140" i="1"/>
  <c r="BE206" i="1" s="1"/>
  <c r="BD140" i="1"/>
  <c r="BD206" i="1" s="1"/>
  <c r="BB140" i="1"/>
  <c r="BC140" i="1" s="1"/>
  <c r="BA140" i="1"/>
  <c r="AZ140" i="1"/>
  <c r="AZ206" i="1" s="1"/>
  <c r="AY140" i="1"/>
  <c r="AY206" i="1" s="1"/>
  <c r="AX140" i="1"/>
  <c r="AW140" i="1"/>
  <c r="AV140" i="1"/>
  <c r="AU140" i="1"/>
  <c r="AU206" i="1" s="1"/>
  <c r="AT140" i="1"/>
  <c r="AT206" i="1" s="1"/>
  <c r="AR140" i="1"/>
  <c r="AS140" i="1" s="1"/>
  <c r="AQ140" i="1"/>
  <c r="AP140" i="1"/>
  <c r="AP206" i="1" s="1"/>
  <c r="AO140" i="1"/>
  <c r="AO206" i="1" s="1"/>
  <c r="AM140" i="1"/>
  <c r="AN140" i="1" s="1"/>
  <c r="AL140" i="1"/>
  <c r="AK140" i="1"/>
  <c r="AJ140" i="1"/>
  <c r="AH140" i="1"/>
  <c r="AI140" i="1" s="1"/>
  <c r="AG140" i="1"/>
  <c r="AF140" i="1"/>
  <c r="AF206" i="1" s="1"/>
  <c r="AE140" i="1"/>
  <c r="AE206" i="1" s="1"/>
  <c r="AC140" i="1"/>
  <c r="AD140" i="1" s="1"/>
  <c r="AB140" i="1"/>
  <c r="AA140" i="1"/>
  <c r="Z140" i="1"/>
  <c r="X140" i="1"/>
  <c r="Y140" i="1" s="1"/>
  <c r="W140" i="1"/>
  <c r="V140" i="1"/>
  <c r="U140" i="1"/>
  <c r="S140" i="1"/>
  <c r="T140" i="1" s="1"/>
  <c r="R140" i="1"/>
  <c r="Q140" i="1"/>
  <c r="P140" i="1"/>
  <c r="N140" i="1"/>
  <c r="O140" i="1" s="1"/>
  <c r="M140" i="1"/>
  <c r="L140" i="1"/>
  <c r="K140" i="1"/>
  <c r="I140" i="1"/>
  <c r="J140" i="1" s="1"/>
  <c r="H140" i="1"/>
  <c r="G140" i="1"/>
  <c r="F140" i="1"/>
  <c r="D140" i="1"/>
  <c r="E140" i="1" s="1"/>
  <c r="C140" i="1"/>
  <c r="ED139" i="1"/>
  <c r="ED138" i="1"/>
  <c r="ED137" i="1"/>
  <c r="ED136" i="1"/>
  <c r="ED135" i="1"/>
  <c r="ED134" i="1"/>
  <c r="ED133" i="1"/>
  <c r="CM133" i="1"/>
  <c r="CM140" i="1" s="1"/>
  <c r="ED132" i="1"/>
  <c r="ED131" i="1"/>
  <c r="ED130" i="1"/>
  <c r="ED129" i="1"/>
  <c r="ED128" i="1"/>
  <c r="ED127" i="1"/>
  <c r="ED126" i="1"/>
  <c r="ED125" i="1"/>
  <c r="ED124" i="1"/>
  <c r="ED123" i="1"/>
  <c r="ED122" i="1"/>
  <c r="ED121" i="1"/>
  <c r="ED120" i="1"/>
  <c r="ED119" i="1"/>
  <c r="ED118" i="1"/>
  <c r="ED117" i="1"/>
  <c r="ED116" i="1"/>
  <c r="ED115" i="1"/>
  <c r="ED114" i="1"/>
  <c r="ED113" i="1"/>
  <c r="ED112" i="1"/>
  <c r="ED111" i="1"/>
  <c r="EU110" i="1"/>
  <c r="ET110" i="1"/>
  <c r="EQ110" i="1"/>
  <c r="EP110" i="1"/>
  <c r="EO110" i="1"/>
  <c r="EL110" i="1"/>
  <c r="EK110" i="1"/>
  <c r="EJ110" i="1"/>
  <c r="EG110" i="1"/>
  <c r="EF110" i="1"/>
  <c r="EE110" i="1"/>
  <c r="EB110" i="1"/>
  <c r="DY110" i="1"/>
  <c r="DX110" i="1"/>
  <c r="DW110" i="1"/>
  <c r="DT110" i="1"/>
  <c r="DS110" i="1"/>
  <c r="DR110" i="1"/>
  <c r="DO110" i="1"/>
  <c r="DL110" i="1"/>
  <c r="DK110" i="1"/>
  <c r="DJ110" i="1"/>
  <c r="DG110" i="1"/>
  <c r="DF110" i="1"/>
  <c r="DE110" i="1"/>
  <c r="DB110" i="1"/>
  <c r="CY110" i="1"/>
  <c r="CX110" i="1"/>
  <c r="CW110" i="1"/>
  <c r="CT110" i="1"/>
  <c r="CS110" i="1"/>
  <c r="CR110" i="1"/>
  <c r="CO110" i="1"/>
  <c r="CN110" i="1"/>
  <c r="CM110" i="1"/>
  <c r="CJ110" i="1"/>
  <c r="CI110" i="1"/>
  <c r="CH110" i="1"/>
  <c r="CE110" i="1"/>
  <c r="CD110" i="1"/>
  <c r="CC110" i="1"/>
  <c r="BZ110" i="1"/>
  <c r="BY110" i="1"/>
  <c r="BX110" i="1"/>
  <c r="BU110" i="1"/>
  <c r="BT110" i="1"/>
  <c r="BS110" i="1"/>
  <c r="BP110" i="1"/>
  <c r="BO110" i="1"/>
  <c r="BN110" i="1"/>
  <c r="BK110" i="1"/>
  <c r="BJ110" i="1"/>
  <c r="BI110" i="1"/>
  <c r="BF110" i="1"/>
  <c r="BE110" i="1"/>
  <c r="BD110" i="1"/>
  <c r="BA110" i="1"/>
  <c r="AZ110" i="1"/>
  <c r="AY110" i="1"/>
  <c r="AV110" i="1"/>
  <c r="AU110" i="1"/>
  <c r="AT110" i="1"/>
  <c r="AQ110" i="1"/>
  <c r="AP110" i="1"/>
  <c r="AO110" i="1"/>
  <c r="AL110" i="1"/>
  <c r="AK110" i="1"/>
  <c r="AJ110" i="1"/>
  <c r="AG110" i="1"/>
  <c r="AF110" i="1"/>
  <c r="AE110" i="1"/>
  <c r="AB110" i="1"/>
  <c r="AA110" i="1"/>
  <c r="Z110" i="1"/>
  <c r="W110" i="1"/>
  <c r="V110" i="1"/>
  <c r="U110" i="1"/>
  <c r="R110" i="1"/>
  <c r="Q110" i="1"/>
  <c r="P110" i="1"/>
  <c r="M110" i="1"/>
  <c r="L110" i="1"/>
  <c r="K110" i="1"/>
  <c r="H110" i="1"/>
  <c r="G110" i="1"/>
  <c r="F110" i="1"/>
  <c r="C110" i="1"/>
  <c r="EU109" i="1"/>
  <c r="ET109" i="1"/>
  <c r="ET174" i="1" s="1"/>
  <c r="ER109" i="1"/>
  <c r="ES109" i="1" s="1"/>
  <c r="EQ109" i="1"/>
  <c r="EP109" i="1"/>
  <c r="EP174" i="1" s="1"/>
  <c r="EO109" i="1"/>
  <c r="EM109" i="1"/>
  <c r="EN109" i="1" s="1"/>
  <c r="EL109" i="1"/>
  <c r="EK109" i="1"/>
  <c r="EJ109" i="1"/>
  <c r="EH109" i="1"/>
  <c r="EI109" i="1" s="1"/>
  <c r="EG109" i="1"/>
  <c r="EF109" i="1"/>
  <c r="EE109" i="1"/>
  <c r="EE174" i="1" s="1"/>
  <c r="EC109" i="1"/>
  <c r="ED109" i="1" s="1"/>
  <c r="EB109" i="1"/>
  <c r="DZ109" i="1"/>
  <c r="EA109" i="1" s="1"/>
  <c r="DY109" i="1"/>
  <c r="DX109" i="1"/>
  <c r="DW109" i="1"/>
  <c r="DU109" i="1"/>
  <c r="DV109" i="1" s="1"/>
  <c r="DT109" i="1"/>
  <c r="DS109" i="1"/>
  <c r="DR109" i="1"/>
  <c r="DR174" i="1" s="1"/>
  <c r="DP109" i="1"/>
  <c r="DQ109" i="1" s="1"/>
  <c r="DO109" i="1"/>
  <c r="DM109" i="1"/>
  <c r="DN109" i="1" s="1"/>
  <c r="DL109" i="1"/>
  <c r="DK109" i="1"/>
  <c r="DK174" i="1" s="1"/>
  <c r="DJ109" i="1"/>
  <c r="DH109" i="1"/>
  <c r="DI109" i="1" s="1"/>
  <c r="DG109" i="1"/>
  <c r="DF109" i="1"/>
  <c r="DE109" i="1"/>
  <c r="DC109" i="1"/>
  <c r="DD109" i="1" s="1"/>
  <c r="DB109" i="1"/>
  <c r="CZ109" i="1"/>
  <c r="DA109" i="1" s="1"/>
  <c r="CY109" i="1"/>
  <c r="CX109" i="1"/>
  <c r="CX174" i="1" s="1"/>
  <c r="CW109" i="1"/>
  <c r="CU109" i="1"/>
  <c r="CV109" i="1" s="1"/>
  <c r="CT109" i="1"/>
  <c r="CS109" i="1"/>
  <c r="CR109" i="1"/>
  <c r="CP109" i="1"/>
  <c r="CQ109" i="1" s="1"/>
  <c r="CO109" i="1"/>
  <c r="CN109" i="1"/>
  <c r="CM109" i="1"/>
  <c r="CM174" i="1" s="1"/>
  <c r="CK109" i="1"/>
  <c r="CL109" i="1" s="1"/>
  <c r="CJ109" i="1"/>
  <c r="CI109" i="1"/>
  <c r="CH109" i="1"/>
  <c r="CF109" i="1"/>
  <c r="CG109" i="1" s="1"/>
  <c r="CE109" i="1"/>
  <c r="CD109" i="1"/>
  <c r="CD174" i="1" s="1"/>
  <c r="CC109" i="1"/>
  <c r="CA109" i="1"/>
  <c r="CB109" i="1" s="1"/>
  <c r="BZ109" i="1"/>
  <c r="BY109" i="1"/>
  <c r="BX109" i="1"/>
  <c r="BV109" i="1"/>
  <c r="BW109" i="1" s="1"/>
  <c r="BU109" i="1"/>
  <c r="BT109" i="1"/>
  <c r="BS109" i="1"/>
  <c r="BQ109" i="1"/>
  <c r="BR109" i="1" s="1"/>
  <c r="BP109" i="1"/>
  <c r="BO109" i="1"/>
  <c r="BN109" i="1"/>
  <c r="BN174" i="1" s="1"/>
  <c r="BL109" i="1"/>
  <c r="BM109" i="1" s="1"/>
  <c r="BK109" i="1"/>
  <c r="BJ109" i="1"/>
  <c r="BI109" i="1"/>
  <c r="BG109" i="1"/>
  <c r="BH109" i="1" s="1"/>
  <c r="BF109" i="1"/>
  <c r="BE109" i="1"/>
  <c r="BD109" i="1"/>
  <c r="BB109" i="1"/>
  <c r="BC109" i="1" s="1"/>
  <c r="BA109" i="1"/>
  <c r="AZ109" i="1"/>
  <c r="AY109" i="1"/>
  <c r="AY174" i="1" s="1"/>
  <c r="AW109" i="1"/>
  <c r="AX109" i="1" s="1"/>
  <c r="AV109" i="1"/>
  <c r="AU109" i="1"/>
  <c r="AU174" i="1" s="1"/>
  <c r="AT109" i="1"/>
  <c r="AT174" i="1" s="1"/>
  <c r="AR109" i="1"/>
  <c r="AS109" i="1" s="1"/>
  <c r="AQ109" i="1"/>
  <c r="AP109" i="1"/>
  <c r="AO109" i="1"/>
  <c r="AM109" i="1"/>
  <c r="AN109" i="1" s="1"/>
  <c r="AL109" i="1"/>
  <c r="AL174" i="1" s="1"/>
  <c r="AK109" i="1"/>
  <c r="AJ109" i="1"/>
  <c r="AH109" i="1"/>
  <c r="AI109" i="1" s="1"/>
  <c r="AG109" i="1"/>
  <c r="AF109" i="1"/>
  <c r="AE109" i="1"/>
  <c r="AC109" i="1"/>
  <c r="AD109" i="1" s="1"/>
  <c r="AB109" i="1"/>
  <c r="AA109" i="1"/>
  <c r="Z109" i="1"/>
  <c r="X109" i="1"/>
  <c r="Y109" i="1" s="1"/>
  <c r="W109" i="1"/>
  <c r="V109" i="1"/>
  <c r="U109" i="1"/>
  <c r="S109" i="1"/>
  <c r="T109" i="1" s="1"/>
  <c r="R109" i="1"/>
  <c r="Q109" i="1"/>
  <c r="P109" i="1"/>
  <c r="N109" i="1"/>
  <c r="O109" i="1" s="1"/>
  <c r="M109" i="1"/>
  <c r="L109" i="1"/>
  <c r="K109" i="1"/>
  <c r="I109" i="1"/>
  <c r="J109" i="1" s="1"/>
  <c r="H109" i="1"/>
  <c r="G109" i="1"/>
  <c r="F109" i="1"/>
  <c r="D109" i="1"/>
  <c r="E109" i="1" s="1"/>
  <c r="C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D96" i="1"/>
  <c r="ED95" i="1"/>
  <c r="EU77" i="1"/>
  <c r="ET77" i="1"/>
  <c r="EQ77" i="1"/>
  <c r="EP77" i="1"/>
  <c r="EO77" i="1"/>
  <c r="EL77" i="1"/>
  <c r="EK77" i="1"/>
  <c r="EJ77" i="1"/>
  <c r="EG77" i="1"/>
  <c r="EF77" i="1"/>
  <c r="EE77" i="1"/>
  <c r="EB77" i="1"/>
  <c r="DY77" i="1"/>
  <c r="DX77" i="1"/>
  <c r="DW77" i="1"/>
  <c r="DT77" i="1"/>
  <c r="DS77" i="1"/>
  <c r="DR77" i="1"/>
  <c r="DO77" i="1"/>
  <c r="DL77" i="1"/>
  <c r="DK77" i="1"/>
  <c r="DJ77" i="1"/>
  <c r="DG77" i="1"/>
  <c r="DF77" i="1"/>
  <c r="DE77" i="1"/>
  <c r="DB77" i="1"/>
  <c r="CY77" i="1"/>
  <c r="CX77" i="1"/>
  <c r="CW77" i="1"/>
  <c r="CT77" i="1"/>
  <c r="CS77" i="1"/>
  <c r="CR77" i="1"/>
  <c r="CO77" i="1"/>
  <c r="CN77" i="1"/>
  <c r="CM77" i="1"/>
  <c r="CJ77" i="1"/>
  <c r="CI77" i="1"/>
  <c r="CH77" i="1"/>
  <c r="CE77" i="1"/>
  <c r="CD77" i="1"/>
  <c r="CC77" i="1"/>
  <c r="BZ77" i="1"/>
  <c r="BY77" i="1"/>
  <c r="BX77" i="1"/>
  <c r="BU77" i="1"/>
  <c r="BT77" i="1"/>
  <c r="BS77" i="1"/>
  <c r="BP77" i="1"/>
  <c r="BO77" i="1"/>
  <c r="BN77" i="1"/>
  <c r="BK77" i="1"/>
  <c r="BJ77" i="1"/>
  <c r="BI77" i="1"/>
  <c r="BF77" i="1"/>
  <c r="BE77" i="1"/>
  <c r="BD77" i="1"/>
  <c r="BA77" i="1"/>
  <c r="AZ77" i="1"/>
  <c r="AY77" i="1"/>
  <c r="AV77" i="1"/>
  <c r="AU77" i="1"/>
  <c r="AT77" i="1"/>
  <c r="AQ77" i="1"/>
  <c r="AP77" i="1"/>
  <c r="AO77" i="1"/>
  <c r="AL77" i="1"/>
  <c r="AK77" i="1"/>
  <c r="AJ77" i="1"/>
  <c r="AG77" i="1"/>
  <c r="AF77" i="1"/>
  <c r="AE77" i="1"/>
  <c r="AB77" i="1"/>
  <c r="AA77" i="1"/>
  <c r="Z77" i="1"/>
  <c r="W77" i="1"/>
  <c r="V77" i="1"/>
  <c r="U77" i="1"/>
  <c r="R77" i="1"/>
  <c r="Q77" i="1"/>
  <c r="P77" i="1"/>
  <c r="M77" i="1"/>
  <c r="L77" i="1"/>
  <c r="K77" i="1"/>
  <c r="H77" i="1"/>
  <c r="G77" i="1"/>
  <c r="F77" i="1"/>
  <c r="C77" i="1"/>
  <c r="EU76" i="1"/>
  <c r="EU141" i="1" s="1"/>
  <c r="ET76" i="1"/>
  <c r="ET141" i="1" s="1"/>
  <c r="ER76" i="1"/>
  <c r="ES76" i="1" s="1"/>
  <c r="EQ76" i="1"/>
  <c r="EP76" i="1"/>
  <c r="EP141" i="1" s="1"/>
  <c r="EO76" i="1"/>
  <c r="EO141" i="1" s="1"/>
  <c r="EM76" i="1"/>
  <c r="EN76" i="1" s="1"/>
  <c r="EL76" i="1"/>
  <c r="EK76" i="1"/>
  <c r="EK141" i="1" s="1"/>
  <c r="EJ76" i="1"/>
  <c r="EJ141" i="1" s="1"/>
  <c r="EH76" i="1"/>
  <c r="EI76" i="1" s="1"/>
  <c r="EG76" i="1"/>
  <c r="EF76" i="1"/>
  <c r="EF141" i="1" s="1"/>
  <c r="EE76" i="1"/>
  <c r="EE141" i="1" s="1"/>
  <c r="EC76" i="1"/>
  <c r="ED76" i="1" s="1"/>
  <c r="EB76" i="1"/>
  <c r="EA76" i="1"/>
  <c r="DZ76" i="1"/>
  <c r="DY76" i="1"/>
  <c r="DX76" i="1"/>
  <c r="DX141" i="1" s="1"/>
  <c r="DW76" i="1"/>
  <c r="DW141" i="1" s="1"/>
  <c r="DU76" i="1"/>
  <c r="DV76" i="1" s="1"/>
  <c r="DT76" i="1"/>
  <c r="DS76" i="1"/>
  <c r="DS141" i="1" s="1"/>
  <c r="DR76" i="1"/>
  <c r="DR141" i="1" s="1"/>
  <c r="DP76" i="1"/>
  <c r="DQ76" i="1" s="1"/>
  <c r="DO76" i="1"/>
  <c r="DM76" i="1"/>
  <c r="DN76" i="1" s="1"/>
  <c r="DL76" i="1"/>
  <c r="DK76" i="1"/>
  <c r="DK141" i="1" s="1"/>
  <c r="DJ76" i="1"/>
  <c r="DJ141" i="1" s="1"/>
  <c r="DH76" i="1"/>
  <c r="DI76" i="1" s="1"/>
  <c r="DG76" i="1"/>
  <c r="DF76" i="1"/>
  <c r="DF141" i="1" s="1"/>
  <c r="DE76" i="1"/>
  <c r="DE141" i="1" s="1"/>
  <c r="DC76" i="1"/>
  <c r="DD76" i="1" s="1"/>
  <c r="DB76" i="1"/>
  <c r="CZ76" i="1"/>
  <c r="DA76" i="1" s="1"/>
  <c r="CY76" i="1"/>
  <c r="CX76" i="1"/>
  <c r="CX141" i="1" s="1"/>
  <c r="CW76" i="1"/>
  <c r="CW141" i="1" s="1"/>
  <c r="CU76" i="1"/>
  <c r="CV76" i="1" s="1"/>
  <c r="CT76" i="1"/>
  <c r="CS76" i="1"/>
  <c r="CS141" i="1" s="1"/>
  <c r="CR76" i="1"/>
  <c r="CR141" i="1" s="1"/>
  <c r="CP76" i="1"/>
  <c r="CQ76" i="1" s="1"/>
  <c r="CO76" i="1"/>
  <c r="CN76" i="1"/>
  <c r="CN141" i="1" s="1"/>
  <c r="CM76" i="1"/>
  <c r="CM141" i="1" s="1"/>
  <c r="CK76" i="1"/>
  <c r="CL76" i="1" s="1"/>
  <c r="CJ76" i="1"/>
  <c r="CI76" i="1"/>
  <c r="CI141" i="1" s="1"/>
  <c r="CH76" i="1"/>
  <c r="CH141" i="1" s="1"/>
  <c r="CF76" i="1"/>
  <c r="CG76" i="1" s="1"/>
  <c r="CE76" i="1"/>
  <c r="CD76" i="1"/>
  <c r="CD141" i="1" s="1"/>
  <c r="CC76" i="1"/>
  <c r="CC141" i="1" s="1"/>
  <c r="CA76" i="1"/>
  <c r="CB76" i="1" s="1"/>
  <c r="BZ76" i="1"/>
  <c r="BY76" i="1"/>
  <c r="BY141" i="1" s="1"/>
  <c r="BX76" i="1"/>
  <c r="BX141" i="1" s="1"/>
  <c r="BV76" i="1"/>
  <c r="BW76" i="1" s="1"/>
  <c r="BU76" i="1"/>
  <c r="BT76" i="1"/>
  <c r="BT141" i="1" s="1"/>
  <c r="BS76" i="1"/>
  <c r="BS141" i="1" s="1"/>
  <c r="BQ76" i="1"/>
  <c r="BR76" i="1" s="1"/>
  <c r="BP76" i="1"/>
  <c r="BO76" i="1"/>
  <c r="BO141" i="1" s="1"/>
  <c r="BN76" i="1"/>
  <c r="BN141" i="1" s="1"/>
  <c r="BL76" i="1"/>
  <c r="BM76" i="1" s="1"/>
  <c r="BK76" i="1"/>
  <c r="BJ76" i="1"/>
  <c r="BJ141" i="1" s="1"/>
  <c r="BI76" i="1"/>
  <c r="BI141" i="1" s="1"/>
  <c r="BG76" i="1"/>
  <c r="BH76" i="1" s="1"/>
  <c r="BF76" i="1"/>
  <c r="BE76" i="1"/>
  <c r="BE141" i="1" s="1"/>
  <c r="BD76" i="1"/>
  <c r="BD141" i="1" s="1"/>
  <c r="BB76" i="1"/>
  <c r="BC76" i="1" s="1"/>
  <c r="BA76" i="1"/>
  <c r="AZ76" i="1"/>
  <c r="AZ141" i="1" s="1"/>
  <c r="AY76" i="1"/>
  <c r="AY141" i="1" s="1"/>
  <c r="AW76" i="1"/>
  <c r="AX76" i="1" s="1"/>
  <c r="AV76" i="1"/>
  <c r="AU76" i="1"/>
  <c r="AU141" i="1" s="1"/>
  <c r="AT76" i="1"/>
  <c r="AT141" i="1" s="1"/>
  <c r="AR76" i="1"/>
  <c r="AS76" i="1" s="1"/>
  <c r="AQ76" i="1"/>
  <c r="AP76" i="1"/>
  <c r="AP141" i="1" s="1"/>
  <c r="AO76" i="1"/>
  <c r="AO141" i="1" s="1"/>
  <c r="AM76" i="1"/>
  <c r="AN76" i="1" s="1"/>
  <c r="AL76" i="1"/>
  <c r="AK76" i="1"/>
  <c r="AJ76" i="1"/>
  <c r="AI76" i="1"/>
  <c r="AH76" i="1"/>
  <c r="AG76" i="1"/>
  <c r="AF76" i="1"/>
  <c r="AF141" i="1" s="1"/>
  <c r="AE76" i="1"/>
  <c r="AE141" i="1" s="1"/>
  <c r="AC76" i="1"/>
  <c r="AD76" i="1" s="1"/>
  <c r="AB76" i="1"/>
  <c r="AA76" i="1"/>
  <c r="Z76" i="1"/>
  <c r="X76" i="1"/>
  <c r="Y76" i="1" s="1"/>
  <c r="W76" i="1"/>
  <c r="V76" i="1"/>
  <c r="U76" i="1"/>
  <c r="S76" i="1"/>
  <c r="T76" i="1" s="1"/>
  <c r="R76" i="1"/>
  <c r="Q76" i="1"/>
  <c r="P76" i="1"/>
  <c r="N76" i="1"/>
  <c r="O76" i="1" s="1"/>
  <c r="M76" i="1"/>
  <c r="L76" i="1"/>
  <c r="K76" i="1"/>
  <c r="I76" i="1"/>
  <c r="J76" i="1" s="1"/>
  <c r="H76" i="1"/>
  <c r="G76" i="1"/>
  <c r="F76" i="1"/>
  <c r="D76" i="1"/>
  <c r="E76" i="1" s="1"/>
  <c r="C76" i="1"/>
  <c r="DA68" i="1"/>
  <c r="DA69" i="1" s="1"/>
  <c r="DA70" i="1" s="1"/>
  <c r="DA71" i="1" s="1"/>
  <c r="DA72" i="1" s="1"/>
  <c r="DA73" i="1" s="1"/>
  <c r="DA74" i="1" s="1"/>
  <c r="DA75" i="1" s="1"/>
  <c r="DA78" i="1" s="1"/>
  <c r="DA79" i="1" s="1"/>
  <c r="DA80" i="1" s="1"/>
  <c r="DA81" i="1" s="1"/>
  <c r="DA82" i="1" s="1"/>
  <c r="DA83" i="1" s="1"/>
  <c r="DA84" i="1" s="1"/>
  <c r="DA85" i="1" s="1"/>
  <c r="DA86" i="1" s="1"/>
  <c r="DA87" i="1" s="1"/>
  <c r="DA88" i="1" s="1"/>
  <c r="DA89" i="1" s="1"/>
  <c r="DA90" i="1" s="1"/>
  <c r="DA91" i="1" s="1"/>
  <c r="DA92" i="1" s="1"/>
  <c r="DA93" i="1" s="1"/>
  <c r="DA94" i="1" s="1"/>
  <c r="DA95" i="1" s="1"/>
  <c r="DA96" i="1" s="1"/>
  <c r="DA97" i="1" s="1"/>
  <c r="DA98" i="1" s="1"/>
  <c r="DA99" i="1" s="1"/>
  <c r="DA100" i="1" s="1"/>
  <c r="DA101" i="1" s="1"/>
  <c r="DA102" i="1" s="1"/>
  <c r="DA103" i="1" s="1"/>
  <c r="DA104" i="1" s="1"/>
  <c r="DA105" i="1" s="1"/>
  <c r="DA106" i="1" s="1"/>
  <c r="DA107" i="1" s="1"/>
  <c r="DA108" i="1" s="1"/>
  <c r="DA111" i="1" s="1"/>
  <c r="DA112" i="1" s="1"/>
  <c r="DA113" i="1" s="1"/>
  <c r="DA114" i="1" s="1"/>
  <c r="DA115" i="1" s="1"/>
  <c r="DA116" i="1" s="1"/>
  <c r="DA117" i="1" s="1"/>
  <c r="DA118" i="1" s="1"/>
  <c r="DA119" i="1" s="1"/>
  <c r="DA120" i="1" s="1"/>
  <c r="DA121" i="1" s="1"/>
  <c r="DA122" i="1" s="1"/>
  <c r="DA123" i="1" s="1"/>
  <c r="DA124" i="1" s="1"/>
  <c r="DA125" i="1" s="1"/>
  <c r="DA126" i="1" s="1"/>
  <c r="DA127" i="1" s="1"/>
  <c r="DA128" i="1" s="1"/>
  <c r="DA129" i="1" s="1"/>
  <c r="DA130" i="1" s="1"/>
  <c r="DA131" i="1" s="1"/>
  <c r="DA132" i="1" s="1"/>
  <c r="DA133" i="1" s="1"/>
  <c r="DA134" i="1" s="1"/>
  <c r="DA135" i="1" s="1"/>
  <c r="DA136" i="1" s="1"/>
  <c r="DA137" i="1" s="1"/>
  <c r="DA138" i="1" s="1"/>
  <c r="DA142" i="1" s="1"/>
  <c r="DA143" i="1" s="1"/>
  <c r="DA144" i="1" s="1"/>
  <c r="DA145" i="1" s="1"/>
  <c r="DA146" i="1" s="1"/>
  <c r="DA147" i="1" s="1"/>
  <c r="DA148" i="1" s="1"/>
  <c r="DA149" i="1" s="1"/>
  <c r="DA150" i="1" s="1"/>
  <c r="DA151" i="1" s="1"/>
  <c r="DA152" i="1" s="1"/>
  <c r="DA153" i="1" s="1"/>
  <c r="DA154" i="1" s="1"/>
  <c r="DA155" i="1" s="1"/>
  <c r="DA156" i="1" s="1"/>
  <c r="DA157" i="1" s="1"/>
  <c r="DA158" i="1" s="1"/>
  <c r="DA159" i="1" s="1"/>
  <c r="DA160" i="1" s="1"/>
  <c r="DA161" i="1" s="1"/>
  <c r="DA162" i="1" s="1"/>
  <c r="DA163" i="1" s="1"/>
  <c r="DA164" i="1" s="1"/>
  <c r="DA165" i="1" s="1"/>
  <c r="DA166" i="1" s="1"/>
  <c r="DA167" i="1" s="1"/>
  <c r="DA168" i="1" s="1"/>
  <c r="DA169" i="1" s="1"/>
  <c r="DA170" i="1" s="1"/>
  <c r="DA171" i="1" s="1"/>
  <c r="DA172" i="1" s="1"/>
  <c r="EN56" i="1"/>
  <c r="EN57" i="1" s="1"/>
  <c r="EN58" i="1" s="1"/>
  <c r="EN59" i="1" s="1"/>
  <c r="EN60" i="1" s="1"/>
  <c r="EN61" i="1" s="1"/>
  <c r="EN62" i="1" s="1"/>
  <c r="EN63" i="1" s="1"/>
  <c r="EN64" i="1" s="1"/>
  <c r="EN65" i="1" s="1"/>
  <c r="EN66" i="1" s="1"/>
  <c r="EN67" i="1" s="1"/>
  <c r="EN68" i="1" s="1"/>
  <c r="EN69" i="1" s="1"/>
  <c r="EN70" i="1" s="1"/>
  <c r="EN71" i="1" s="1"/>
  <c r="EN72" i="1" s="1"/>
  <c r="EN73" i="1" s="1"/>
  <c r="EN74" i="1" s="1"/>
  <c r="EN75" i="1" s="1"/>
  <c r="EU44" i="1"/>
  <c r="ET44" i="1"/>
  <c r="EQ44" i="1"/>
  <c r="EP44" i="1"/>
  <c r="EO44" i="1"/>
  <c r="EL44" i="1"/>
  <c r="EK44" i="1"/>
  <c r="EJ44" i="1"/>
  <c r="EG44" i="1"/>
  <c r="EF44" i="1"/>
  <c r="EE44" i="1"/>
  <c r="EB44" i="1"/>
  <c r="DY44" i="1"/>
  <c r="DX44" i="1"/>
  <c r="DW44" i="1"/>
  <c r="DT44" i="1"/>
  <c r="DS44" i="1"/>
  <c r="DR44" i="1"/>
  <c r="DO44" i="1"/>
  <c r="DL44" i="1"/>
  <c r="DK44" i="1"/>
  <c r="DJ44" i="1"/>
  <c r="DG44" i="1"/>
  <c r="DF44" i="1"/>
  <c r="DE44" i="1"/>
  <c r="DB44" i="1"/>
  <c r="CY44" i="1"/>
  <c r="CX44" i="1"/>
  <c r="CW44" i="1"/>
  <c r="CT44" i="1"/>
  <c r="CS44" i="1"/>
  <c r="CR44" i="1"/>
  <c r="CO44" i="1"/>
  <c r="CN44" i="1"/>
  <c r="CM44" i="1"/>
  <c r="CJ44" i="1"/>
  <c r="CI44" i="1"/>
  <c r="CH44" i="1"/>
  <c r="CE44" i="1"/>
  <c r="CD44" i="1"/>
  <c r="CC44" i="1"/>
  <c r="BZ44" i="1"/>
  <c r="BY44" i="1"/>
  <c r="BX44" i="1"/>
  <c r="BU44" i="1"/>
  <c r="BP44" i="1"/>
  <c r="BL44" i="1"/>
  <c r="BK44" i="1"/>
  <c r="BF44" i="1"/>
  <c r="BA44" i="1"/>
  <c r="AV44" i="1"/>
  <c r="AQ44" i="1"/>
  <c r="AL44" i="1"/>
  <c r="AG44" i="1"/>
  <c r="AB44" i="1"/>
  <c r="W44" i="1"/>
  <c r="R44" i="1"/>
  <c r="M44" i="1"/>
  <c r="H44" i="1"/>
  <c r="C44" i="1"/>
  <c r="EU43" i="1"/>
  <c r="ET43" i="1"/>
  <c r="ER43" i="1"/>
  <c r="ER44" i="1" s="1"/>
  <c r="ER77" i="1" s="1"/>
  <c r="EQ43" i="1"/>
  <c r="EP43" i="1"/>
  <c r="EO43" i="1"/>
  <c r="EM43" i="1"/>
  <c r="EM44" i="1" s="1"/>
  <c r="EL43" i="1"/>
  <c r="EK43" i="1"/>
  <c r="EJ43" i="1"/>
  <c r="EH43" i="1"/>
  <c r="EH44" i="1" s="1"/>
  <c r="EG43" i="1"/>
  <c r="EF43" i="1"/>
  <c r="EE43" i="1"/>
  <c r="EC43" i="1"/>
  <c r="EC44" i="1" s="1"/>
  <c r="EB43" i="1"/>
  <c r="DZ43" i="1"/>
  <c r="DZ44" i="1" s="1"/>
  <c r="DY43" i="1"/>
  <c r="DX43" i="1"/>
  <c r="DW43" i="1"/>
  <c r="DU43" i="1"/>
  <c r="DU44" i="1" s="1"/>
  <c r="DT43" i="1"/>
  <c r="DS43" i="1"/>
  <c r="DR43" i="1"/>
  <c r="DP43" i="1"/>
  <c r="DP44" i="1" s="1"/>
  <c r="DP77" i="1" s="1"/>
  <c r="DO43" i="1"/>
  <c r="DM43" i="1"/>
  <c r="DM44" i="1" s="1"/>
  <c r="DL43" i="1"/>
  <c r="DK43" i="1"/>
  <c r="DJ43" i="1"/>
  <c r="DH43" i="1"/>
  <c r="DI43" i="1" s="1"/>
  <c r="DG43" i="1"/>
  <c r="DF43" i="1"/>
  <c r="DE43" i="1"/>
  <c r="DC43" i="1"/>
  <c r="DC44" i="1" s="1"/>
  <c r="DB43" i="1"/>
  <c r="CZ43" i="1"/>
  <c r="DA43" i="1" s="1"/>
  <c r="CY43" i="1"/>
  <c r="CX43" i="1"/>
  <c r="CW43" i="1"/>
  <c r="CU43" i="1"/>
  <c r="CU44" i="1" s="1"/>
  <c r="CT43" i="1"/>
  <c r="CS43" i="1"/>
  <c r="CR43" i="1"/>
  <c r="CP43" i="1"/>
  <c r="CP44" i="1" s="1"/>
  <c r="CO43" i="1"/>
  <c r="CN43" i="1"/>
  <c r="CM43" i="1"/>
  <c r="CK43" i="1"/>
  <c r="CK44" i="1" s="1"/>
  <c r="CJ43" i="1"/>
  <c r="CI43" i="1"/>
  <c r="CH43" i="1"/>
  <c r="CF43" i="1"/>
  <c r="CF44" i="1" s="1"/>
  <c r="CE43" i="1"/>
  <c r="CD43" i="1"/>
  <c r="CC43" i="1"/>
  <c r="CA43" i="1"/>
  <c r="CA44" i="1" s="1"/>
  <c r="BZ43" i="1"/>
  <c r="BY43" i="1"/>
  <c r="BX43" i="1"/>
  <c r="BV43" i="1"/>
  <c r="BV44" i="1" s="1"/>
  <c r="BU43" i="1"/>
  <c r="BT43" i="1"/>
  <c r="BT44" i="1" s="1"/>
  <c r="BS43" i="1"/>
  <c r="BS44" i="1" s="1"/>
  <c r="BQ43" i="1"/>
  <c r="BQ44" i="1" s="1"/>
  <c r="BP43" i="1"/>
  <c r="BO43" i="1"/>
  <c r="BO44" i="1" s="1"/>
  <c r="BN43" i="1"/>
  <c r="BN44" i="1" s="1"/>
  <c r="BL43" i="1"/>
  <c r="BM43" i="1" s="1"/>
  <c r="BK43" i="1"/>
  <c r="BJ43" i="1"/>
  <c r="BJ44" i="1" s="1"/>
  <c r="BI43" i="1"/>
  <c r="BI44" i="1" s="1"/>
  <c r="BG43" i="1"/>
  <c r="BG44" i="1" s="1"/>
  <c r="BF43" i="1"/>
  <c r="BE43" i="1"/>
  <c r="BE44" i="1" s="1"/>
  <c r="BD43" i="1"/>
  <c r="BD44" i="1" s="1"/>
  <c r="BB43" i="1"/>
  <c r="BB44" i="1" s="1"/>
  <c r="BA43" i="1"/>
  <c r="AZ43" i="1"/>
  <c r="AZ44" i="1" s="1"/>
  <c r="AY43" i="1"/>
  <c r="AY44" i="1" s="1"/>
  <c r="AW43" i="1"/>
  <c r="AW44" i="1" s="1"/>
  <c r="AV43" i="1"/>
  <c r="AU43" i="1"/>
  <c r="AU44" i="1" s="1"/>
  <c r="AT43" i="1"/>
  <c r="AT44" i="1" s="1"/>
  <c r="AR43" i="1"/>
  <c r="AS43" i="1" s="1"/>
  <c r="AQ43" i="1"/>
  <c r="AP43" i="1"/>
  <c r="AP44" i="1" s="1"/>
  <c r="AO43" i="1"/>
  <c r="AO44" i="1" s="1"/>
  <c r="AM43" i="1"/>
  <c r="AM44" i="1" s="1"/>
  <c r="AL43" i="1"/>
  <c r="AK43" i="1"/>
  <c r="AK44" i="1" s="1"/>
  <c r="AJ43" i="1"/>
  <c r="AJ44" i="1" s="1"/>
  <c r="AH43" i="1"/>
  <c r="AH44" i="1" s="1"/>
  <c r="AG43" i="1"/>
  <c r="AF43" i="1"/>
  <c r="AF44" i="1" s="1"/>
  <c r="AE43" i="1"/>
  <c r="AE44" i="1" s="1"/>
  <c r="AC43" i="1"/>
  <c r="AC44" i="1" s="1"/>
  <c r="AB43" i="1"/>
  <c r="AA43" i="1"/>
  <c r="AA44" i="1" s="1"/>
  <c r="Z43" i="1"/>
  <c r="Z44" i="1" s="1"/>
  <c r="X43" i="1"/>
  <c r="X44" i="1" s="1"/>
  <c r="X77" i="1" s="1"/>
  <c r="W43" i="1"/>
  <c r="V43" i="1"/>
  <c r="V44" i="1" s="1"/>
  <c r="U43" i="1"/>
  <c r="U44" i="1" s="1"/>
  <c r="S43" i="1"/>
  <c r="S44" i="1" s="1"/>
  <c r="R43" i="1"/>
  <c r="Q43" i="1"/>
  <c r="Q44" i="1" s="1"/>
  <c r="P43" i="1"/>
  <c r="P44" i="1" s="1"/>
  <c r="N43" i="1"/>
  <c r="N44" i="1" s="1"/>
  <c r="M43" i="1"/>
  <c r="L43" i="1"/>
  <c r="L44" i="1" s="1"/>
  <c r="K43" i="1"/>
  <c r="K44" i="1" s="1"/>
  <c r="I43" i="1"/>
  <c r="I44" i="1" s="1"/>
  <c r="H43" i="1"/>
  <c r="G43" i="1"/>
  <c r="G44" i="1" s="1"/>
  <c r="F43" i="1"/>
  <c r="F44" i="1" s="1"/>
  <c r="D43" i="1"/>
  <c r="D44" i="1" s="1"/>
  <c r="D77" i="1" s="1"/>
  <c r="C43" i="1"/>
  <c r="DD36" i="1"/>
  <c r="DD37" i="1" s="1"/>
  <c r="DD38" i="1" s="1"/>
  <c r="DD39" i="1" s="1"/>
  <c r="DD40" i="1" s="1"/>
  <c r="DD41" i="1" s="1"/>
  <c r="DD33" i="1"/>
  <c r="DD34" i="1" s="1"/>
  <c r="CQ15" i="1"/>
  <c r="CQ16" i="1" s="1"/>
  <c r="CQ17" i="1" s="1"/>
  <c r="CQ18" i="1" s="1"/>
  <c r="CQ19" i="1" s="1"/>
  <c r="CQ20" i="1" s="1"/>
  <c r="CQ21" i="1" s="1"/>
  <c r="CQ22" i="1" s="1"/>
  <c r="CQ23" i="1" s="1"/>
  <c r="CQ24" i="1" s="1"/>
  <c r="CQ25" i="1" s="1"/>
  <c r="CQ26" i="1" s="1"/>
  <c r="CQ27" i="1" s="1"/>
  <c r="CQ28" i="1" s="1"/>
  <c r="CQ29" i="1" s="1"/>
  <c r="CQ30" i="1" s="1"/>
  <c r="CQ31" i="1" s="1"/>
  <c r="CQ32" i="1" s="1"/>
  <c r="CQ33" i="1" s="1"/>
  <c r="CQ34" i="1" s="1"/>
  <c r="CQ35" i="1" s="1"/>
  <c r="CQ36" i="1" s="1"/>
  <c r="CQ37" i="1" s="1"/>
  <c r="CQ38" i="1" s="1"/>
  <c r="CQ39" i="1" s="1"/>
  <c r="CQ40" i="1" s="1"/>
  <c r="CQ41" i="1" s="1"/>
  <c r="CQ42" i="1" s="1"/>
  <c r="CQ45" i="1" s="1"/>
  <c r="CQ46" i="1" s="1"/>
  <c r="CQ47" i="1" s="1"/>
  <c r="CQ48" i="1" s="1"/>
  <c r="CQ49" i="1" s="1"/>
  <c r="CQ50" i="1" s="1"/>
  <c r="CQ51" i="1" s="1"/>
  <c r="CQ52" i="1" s="1"/>
  <c r="CQ53" i="1" s="1"/>
  <c r="CQ54" i="1" s="1"/>
  <c r="CQ55" i="1" s="1"/>
  <c r="CQ56" i="1" s="1"/>
  <c r="CQ57" i="1" s="1"/>
  <c r="CQ58" i="1" s="1"/>
  <c r="CQ59" i="1" s="1"/>
  <c r="CQ60" i="1" s="1"/>
  <c r="CQ61" i="1" s="1"/>
  <c r="CQ62" i="1" s="1"/>
  <c r="CQ63" i="1" s="1"/>
  <c r="CQ64" i="1" s="1"/>
  <c r="CQ65" i="1" s="1"/>
  <c r="CQ66" i="1" s="1"/>
  <c r="CQ67" i="1" s="1"/>
  <c r="CQ68" i="1" s="1"/>
  <c r="CQ69" i="1" s="1"/>
  <c r="CQ70" i="1" s="1"/>
  <c r="CQ71" i="1" s="1"/>
  <c r="CQ72" i="1" s="1"/>
  <c r="CQ73" i="1" s="1"/>
  <c r="CQ74" i="1" s="1"/>
  <c r="CQ75" i="1" s="1"/>
  <c r="CQ78" i="1" s="1"/>
  <c r="CQ79" i="1" s="1"/>
  <c r="CQ80" i="1" s="1"/>
  <c r="CQ81" i="1" s="1"/>
  <c r="CQ82" i="1" s="1"/>
  <c r="CQ83" i="1" s="1"/>
  <c r="CQ84" i="1" s="1"/>
  <c r="CQ85" i="1" s="1"/>
  <c r="CQ86" i="1" s="1"/>
  <c r="CQ87" i="1" s="1"/>
  <c r="CQ88" i="1" s="1"/>
  <c r="CQ89" i="1" s="1"/>
  <c r="CQ90" i="1" s="1"/>
  <c r="CQ91" i="1" s="1"/>
  <c r="CQ92" i="1" s="1"/>
  <c r="CQ93" i="1" s="1"/>
  <c r="CQ94" i="1" s="1"/>
  <c r="CQ95" i="1" s="1"/>
  <c r="CQ96" i="1" s="1"/>
  <c r="CQ97" i="1" s="1"/>
  <c r="CQ98" i="1" s="1"/>
  <c r="CQ99" i="1" s="1"/>
  <c r="CQ100" i="1" s="1"/>
  <c r="CQ101" i="1" s="1"/>
  <c r="CQ102" i="1" s="1"/>
  <c r="CQ103" i="1" s="1"/>
  <c r="CQ104" i="1" s="1"/>
  <c r="CQ105" i="1" s="1"/>
  <c r="CQ106" i="1" s="1"/>
  <c r="CQ107" i="1" s="1"/>
  <c r="CQ108" i="1" s="1"/>
  <c r="CQ111" i="1" s="1"/>
  <c r="CQ112" i="1" s="1"/>
  <c r="CQ113" i="1" s="1"/>
  <c r="CQ114" i="1" s="1"/>
  <c r="CQ115" i="1" s="1"/>
  <c r="CQ116" i="1" s="1"/>
  <c r="CQ117" i="1" s="1"/>
  <c r="CQ118" i="1" s="1"/>
  <c r="CQ119" i="1" s="1"/>
  <c r="CQ120" i="1" s="1"/>
  <c r="CQ121" i="1" s="1"/>
  <c r="CQ122" i="1" s="1"/>
  <c r="CQ123" i="1" s="1"/>
  <c r="CQ124" i="1" s="1"/>
  <c r="CQ125" i="1" s="1"/>
  <c r="CQ126" i="1" s="1"/>
  <c r="CQ127" i="1" s="1"/>
  <c r="CQ128" i="1" s="1"/>
  <c r="CQ129" i="1" s="1"/>
  <c r="CQ130" i="1" s="1"/>
  <c r="CQ131" i="1" s="1"/>
  <c r="CQ132" i="1" s="1"/>
  <c r="CQ133" i="1" s="1"/>
  <c r="CQ134" i="1" s="1"/>
  <c r="CQ135" i="1" s="1"/>
  <c r="CQ136" i="1" s="1"/>
  <c r="CQ137" i="1" s="1"/>
  <c r="CQ138" i="1" s="1"/>
  <c r="CQ142" i="1" s="1"/>
  <c r="CQ143" i="1" s="1"/>
  <c r="CQ144" i="1" s="1"/>
  <c r="CQ145" i="1" s="1"/>
  <c r="CQ146" i="1" s="1"/>
  <c r="CQ147" i="1" s="1"/>
  <c r="CQ148" i="1" s="1"/>
  <c r="CQ149" i="1" s="1"/>
  <c r="CQ150" i="1" s="1"/>
  <c r="CQ151" i="1" s="1"/>
  <c r="CQ152" i="1" s="1"/>
  <c r="CQ153" i="1" s="1"/>
  <c r="CQ154" i="1" s="1"/>
  <c r="CQ155" i="1" s="1"/>
  <c r="CQ156" i="1" s="1"/>
  <c r="CQ157" i="1" s="1"/>
  <c r="CQ158" i="1" s="1"/>
  <c r="CQ159" i="1" s="1"/>
  <c r="CQ160" i="1" s="1"/>
  <c r="CQ161" i="1" s="1"/>
  <c r="CQ162" i="1" s="1"/>
  <c r="CQ163" i="1" s="1"/>
  <c r="CQ164" i="1" s="1"/>
  <c r="CQ165" i="1" s="1"/>
  <c r="CQ166" i="1" s="1"/>
  <c r="CQ167" i="1" s="1"/>
  <c r="CQ168" i="1" s="1"/>
  <c r="CQ169" i="1" s="1"/>
  <c r="CQ170" i="1" s="1"/>
  <c r="CQ171" i="1" s="1"/>
  <c r="CQ172" i="1" s="1"/>
  <c r="BC15" i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BC78" i="1" s="1"/>
  <c r="BC79" i="1" s="1"/>
  <c r="BC80" i="1" s="1"/>
  <c r="BC81" i="1" s="1"/>
  <c r="BC82" i="1" s="1"/>
  <c r="BC83" i="1" s="1"/>
  <c r="BC84" i="1" s="1"/>
  <c r="BC85" i="1" s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4" i="1" s="1"/>
  <c r="BC105" i="1" s="1"/>
  <c r="BC106" i="1" s="1"/>
  <c r="BC107" i="1" s="1"/>
  <c r="BC108" i="1" s="1"/>
  <c r="BC111" i="1" s="1"/>
  <c r="BC112" i="1" s="1"/>
  <c r="BC113" i="1" s="1"/>
  <c r="BC114" i="1" s="1"/>
  <c r="BC115" i="1" s="1"/>
  <c r="BC116" i="1" s="1"/>
  <c r="BC117" i="1" s="1"/>
  <c r="BC118" i="1" s="1"/>
  <c r="BC119" i="1" s="1"/>
  <c r="BC120" i="1" s="1"/>
  <c r="BC121" i="1" s="1"/>
  <c r="BC122" i="1" s="1"/>
  <c r="BC123" i="1" s="1"/>
  <c r="BC124" i="1" s="1"/>
  <c r="BC125" i="1" s="1"/>
  <c r="BC126" i="1" s="1"/>
  <c r="BC127" i="1" s="1"/>
  <c r="BC128" i="1" s="1"/>
  <c r="BC129" i="1" s="1"/>
  <c r="BC130" i="1" s="1"/>
  <c r="BC131" i="1" s="1"/>
  <c r="BC132" i="1" s="1"/>
  <c r="BC133" i="1" s="1"/>
  <c r="BC134" i="1" s="1"/>
  <c r="BC135" i="1" s="1"/>
  <c r="BC136" i="1" s="1"/>
  <c r="BC137" i="1" s="1"/>
  <c r="BC138" i="1" s="1"/>
  <c r="BC139" i="1" s="1"/>
  <c r="BC142" i="1" s="1"/>
  <c r="BC143" i="1" s="1"/>
  <c r="BC144" i="1" s="1"/>
  <c r="BC145" i="1" s="1"/>
  <c r="BC146" i="1" s="1"/>
  <c r="BC147" i="1" s="1"/>
  <c r="BC148" i="1" s="1"/>
  <c r="BC149" i="1" s="1"/>
  <c r="BC150" i="1" s="1"/>
  <c r="BC151" i="1" s="1"/>
  <c r="BC152" i="1" s="1"/>
  <c r="BC153" i="1" s="1"/>
  <c r="BC154" i="1" s="1"/>
  <c r="BC155" i="1" s="1"/>
  <c r="BC156" i="1" s="1"/>
  <c r="BC157" i="1" s="1"/>
  <c r="BC158" i="1" s="1"/>
  <c r="BC159" i="1" s="1"/>
  <c r="BC160" i="1" s="1"/>
  <c r="BC161" i="1" s="1"/>
  <c r="BC162" i="1" s="1"/>
  <c r="BC163" i="1" s="1"/>
  <c r="BC164" i="1" s="1"/>
  <c r="BC165" i="1" s="1"/>
  <c r="BC166" i="1" s="1"/>
  <c r="BC167" i="1" s="1"/>
  <c r="BC168" i="1" s="1"/>
  <c r="BC169" i="1" s="1"/>
  <c r="BC170" i="1" s="1"/>
  <c r="BC171" i="1" s="1"/>
  <c r="BC172" i="1" s="1"/>
  <c r="BC175" i="1" s="1"/>
  <c r="BC176" i="1" s="1"/>
  <c r="BC177" i="1" s="1"/>
  <c r="BC178" i="1" s="1"/>
  <c r="BC179" i="1" s="1"/>
  <c r="BC180" i="1" s="1"/>
  <c r="BC181" i="1" s="1"/>
  <c r="BC182" i="1" s="1"/>
  <c r="BC183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CV14" i="1"/>
  <c r="CV15" i="1" s="1"/>
  <c r="CV16" i="1" s="1"/>
  <c r="CV17" i="1" s="1"/>
  <c r="CV18" i="1" s="1"/>
  <c r="CV19" i="1" s="1"/>
  <c r="CV20" i="1" s="1"/>
  <c r="CV21" i="1" s="1"/>
  <c r="CV22" i="1" s="1"/>
  <c r="CV23" i="1" s="1"/>
  <c r="CV24" i="1" s="1"/>
  <c r="CV25" i="1" s="1"/>
  <c r="CV26" i="1" s="1"/>
  <c r="CV27" i="1" s="1"/>
  <c r="CV28" i="1" s="1"/>
  <c r="CV29" i="1" s="1"/>
  <c r="CV30" i="1" s="1"/>
  <c r="CV31" i="1" s="1"/>
  <c r="CV32" i="1" s="1"/>
  <c r="CV33" i="1" s="1"/>
  <c r="CV34" i="1" s="1"/>
  <c r="CV35" i="1" s="1"/>
  <c r="CV36" i="1" s="1"/>
  <c r="CV37" i="1" s="1"/>
  <c r="CV38" i="1" s="1"/>
  <c r="CV39" i="1" s="1"/>
  <c r="CV40" i="1" s="1"/>
  <c r="CV41" i="1" s="1"/>
  <c r="CV42" i="1" s="1"/>
  <c r="CV45" i="1" s="1"/>
  <c r="CV46" i="1" s="1"/>
  <c r="CV47" i="1" s="1"/>
  <c r="CV48" i="1" s="1"/>
  <c r="CV49" i="1" s="1"/>
  <c r="CV50" i="1" s="1"/>
  <c r="CV51" i="1" s="1"/>
  <c r="CV52" i="1" s="1"/>
  <c r="CV53" i="1" s="1"/>
  <c r="CV54" i="1" s="1"/>
  <c r="CV55" i="1" s="1"/>
  <c r="CV56" i="1" s="1"/>
  <c r="CV57" i="1" s="1"/>
  <c r="CV58" i="1" s="1"/>
  <c r="CV59" i="1" s="1"/>
  <c r="CV60" i="1" s="1"/>
  <c r="CV61" i="1" s="1"/>
  <c r="CV62" i="1" s="1"/>
  <c r="CV63" i="1" s="1"/>
  <c r="CV64" i="1" s="1"/>
  <c r="CV65" i="1" s="1"/>
  <c r="CV66" i="1" s="1"/>
  <c r="CV67" i="1" s="1"/>
  <c r="CV68" i="1" s="1"/>
  <c r="CV69" i="1" s="1"/>
  <c r="CV70" i="1" s="1"/>
  <c r="CV71" i="1" s="1"/>
  <c r="CV72" i="1" s="1"/>
  <c r="CV73" i="1" s="1"/>
  <c r="CV74" i="1" s="1"/>
  <c r="CV75" i="1" s="1"/>
  <c r="CV78" i="1" s="1"/>
  <c r="CV79" i="1" s="1"/>
  <c r="CV80" i="1" s="1"/>
  <c r="CV81" i="1" s="1"/>
  <c r="CV82" i="1" s="1"/>
  <c r="CV83" i="1" s="1"/>
  <c r="CV84" i="1" s="1"/>
  <c r="CV85" i="1" s="1"/>
  <c r="CV86" i="1" s="1"/>
  <c r="CV87" i="1" s="1"/>
  <c r="CV88" i="1" s="1"/>
  <c r="CV89" i="1" s="1"/>
  <c r="CV90" i="1" s="1"/>
  <c r="CV91" i="1" s="1"/>
  <c r="CV92" i="1" s="1"/>
  <c r="CV93" i="1" s="1"/>
  <c r="CV94" i="1" s="1"/>
  <c r="CV95" i="1" s="1"/>
  <c r="CV96" i="1" s="1"/>
  <c r="CV97" i="1" s="1"/>
  <c r="CV98" i="1" s="1"/>
  <c r="CV99" i="1" s="1"/>
  <c r="CV100" i="1" s="1"/>
  <c r="CV101" i="1" s="1"/>
  <c r="CV102" i="1" s="1"/>
  <c r="CV103" i="1" s="1"/>
  <c r="CV104" i="1" s="1"/>
  <c r="CV105" i="1" s="1"/>
  <c r="CV106" i="1" s="1"/>
  <c r="CV107" i="1" s="1"/>
  <c r="CV108" i="1" s="1"/>
  <c r="CV111" i="1" s="1"/>
  <c r="CV112" i="1" s="1"/>
  <c r="CV113" i="1" s="1"/>
  <c r="CV114" i="1" s="1"/>
  <c r="CV115" i="1" s="1"/>
  <c r="CV116" i="1" s="1"/>
  <c r="CV117" i="1" s="1"/>
  <c r="CV118" i="1" s="1"/>
  <c r="CV119" i="1" s="1"/>
  <c r="CV120" i="1" s="1"/>
  <c r="CV121" i="1" s="1"/>
  <c r="CV122" i="1" s="1"/>
  <c r="CV123" i="1" s="1"/>
  <c r="CV124" i="1" s="1"/>
  <c r="CV125" i="1" s="1"/>
  <c r="CV126" i="1" s="1"/>
  <c r="CV127" i="1" s="1"/>
  <c r="CV128" i="1" s="1"/>
  <c r="CV129" i="1" s="1"/>
  <c r="CV130" i="1" s="1"/>
  <c r="CV131" i="1" s="1"/>
  <c r="CV132" i="1" s="1"/>
  <c r="CV133" i="1" s="1"/>
  <c r="CV134" i="1" s="1"/>
  <c r="CV135" i="1" s="1"/>
  <c r="CV136" i="1" s="1"/>
  <c r="CV137" i="1" s="1"/>
  <c r="CV138" i="1" s="1"/>
  <c r="CV142" i="1" s="1"/>
  <c r="CV143" i="1" s="1"/>
  <c r="CV144" i="1" s="1"/>
  <c r="CV145" i="1" s="1"/>
  <c r="CV146" i="1" s="1"/>
  <c r="CV147" i="1" s="1"/>
  <c r="CV148" i="1" s="1"/>
  <c r="CV149" i="1" s="1"/>
  <c r="CV150" i="1" s="1"/>
  <c r="CV151" i="1" s="1"/>
  <c r="CV152" i="1" s="1"/>
  <c r="CV153" i="1" s="1"/>
  <c r="CV154" i="1" s="1"/>
  <c r="CV155" i="1" s="1"/>
  <c r="CV156" i="1" s="1"/>
  <c r="CV157" i="1" s="1"/>
  <c r="CV158" i="1" s="1"/>
  <c r="CV159" i="1" s="1"/>
  <c r="CV160" i="1" s="1"/>
  <c r="CV161" i="1" s="1"/>
  <c r="CV162" i="1" s="1"/>
  <c r="CV163" i="1" s="1"/>
  <c r="CV164" i="1" s="1"/>
  <c r="CV165" i="1" s="1"/>
  <c r="CV166" i="1" s="1"/>
  <c r="CV167" i="1" s="1"/>
  <c r="CV168" i="1" s="1"/>
  <c r="CV169" i="1" s="1"/>
  <c r="CV170" i="1" s="1"/>
  <c r="CV171" i="1" s="1"/>
  <c r="CV172" i="1" s="1"/>
  <c r="CQ14" i="1"/>
  <c r="CL14" i="1"/>
  <c r="CL15" i="1" s="1"/>
  <c r="CL16" i="1" s="1"/>
  <c r="CL17" i="1" s="1"/>
  <c r="CL18" i="1" s="1"/>
  <c r="CL19" i="1" s="1"/>
  <c r="CL20" i="1" s="1"/>
  <c r="CL21" i="1" s="1"/>
  <c r="CL22" i="1" s="1"/>
  <c r="CL23" i="1" s="1"/>
  <c r="CL24" i="1" s="1"/>
  <c r="CL25" i="1" s="1"/>
  <c r="CL26" i="1" s="1"/>
  <c r="CL27" i="1" s="1"/>
  <c r="CL28" i="1" s="1"/>
  <c r="CL29" i="1" s="1"/>
  <c r="CL30" i="1" s="1"/>
  <c r="CL31" i="1" s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L68" i="1" s="1"/>
  <c r="CL69" i="1" s="1"/>
  <c r="CL70" i="1" s="1"/>
  <c r="CL71" i="1" s="1"/>
  <c r="CL72" i="1" s="1"/>
  <c r="CL73" i="1" s="1"/>
  <c r="CL74" i="1" s="1"/>
  <c r="CL75" i="1" s="1"/>
  <c r="CL78" i="1" s="1"/>
  <c r="CL79" i="1" s="1"/>
  <c r="CL80" i="1" s="1"/>
  <c r="CL81" i="1" s="1"/>
  <c r="CL82" i="1" s="1"/>
  <c r="CL83" i="1" s="1"/>
  <c r="CL84" i="1" s="1"/>
  <c r="CL85" i="1" s="1"/>
  <c r="CL86" i="1" s="1"/>
  <c r="CL87" i="1" s="1"/>
  <c r="CL88" i="1" s="1"/>
  <c r="CL89" i="1" s="1"/>
  <c r="CL90" i="1" s="1"/>
  <c r="CL91" i="1" s="1"/>
  <c r="CL92" i="1" s="1"/>
  <c r="CL93" i="1" s="1"/>
  <c r="CL94" i="1" s="1"/>
  <c r="CL95" i="1" s="1"/>
  <c r="CL96" i="1" s="1"/>
  <c r="CL97" i="1" s="1"/>
  <c r="CL98" i="1" s="1"/>
  <c r="CL99" i="1" s="1"/>
  <c r="CL100" i="1" s="1"/>
  <c r="CL101" i="1" s="1"/>
  <c r="CL102" i="1" s="1"/>
  <c r="CL103" i="1" s="1"/>
  <c r="CL104" i="1" s="1"/>
  <c r="CL105" i="1" s="1"/>
  <c r="CL106" i="1" s="1"/>
  <c r="CL107" i="1" s="1"/>
  <c r="CL108" i="1" s="1"/>
  <c r="CL111" i="1" s="1"/>
  <c r="CL112" i="1" s="1"/>
  <c r="CL113" i="1" s="1"/>
  <c r="CL114" i="1" s="1"/>
  <c r="CL115" i="1" s="1"/>
  <c r="CL116" i="1" s="1"/>
  <c r="CL117" i="1" s="1"/>
  <c r="CL118" i="1" s="1"/>
  <c r="CL119" i="1" s="1"/>
  <c r="CL120" i="1" s="1"/>
  <c r="CL121" i="1" s="1"/>
  <c r="CL122" i="1" s="1"/>
  <c r="CL123" i="1" s="1"/>
  <c r="CL124" i="1" s="1"/>
  <c r="CL125" i="1" s="1"/>
  <c r="CL126" i="1" s="1"/>
  <c r="CL127" i="1" s="1"/>
  <c r="CL128" i="1" s="1"/>
  <c r="CL129" i="1" s="1"/>
  <c r="CL130" i="1" s="1"/>
  <c r="CL131" i="1" s="1"/>
  <c r="CL132" i="1" s="1"/>
  <c r="CL133" i="1" s="1"/>
  <c r="CL134" i="1" s="1"/>
  <c r="CL135" i="1" s="1"/>
  <c r="CL136" i="1" s="1"/>
  <c r="CL137" i="1" s="1"/>
  <c r="CL138" i="1" s="1"/>
  <c r="CL139" i="1" s="1"/>
  <c r="CL142" i="1" s="1"/>
  <c r="CL143" i="1" s="1"/>
  <c r="CL144" i="1" s="1"/>
  <c r="CL145" i="1" s="1"/>
  <c r="CL146" i="1" s="1"/>
  <c r="CL147" i="1" s="1"/>
  <c r="CL148" i="1" s="1"/>
  <c r="CL149" i="1" s="1"/>
  <c r="CL150" i="1" s="1"/>
  <c r="CL151" i="1" s="1"/>
  <c r="CL152" i="1" s="1"/>
  <c r="CL153" i="1" s="1"/>
  <c r="CL154" i="1" s="1"/>
  <c r="CL155" i="1" s="1"/>
  <c r="CL156" i="1" s="1"/>
  <c r="CL157" i="1" s="1"/>
  <c r="CL158" i="1" s="1"/>
  <c r="CL159" i="1" s="1"/>
  <c r="CL160" i="1" s="1"/>
  <c r="CL161" i="1" s="1"/>
  <c r="CL162" i="1" s="1"/>
  <c r="CL163" i="1" s="1"/>
  <c r="CL164" i="1" s="1"/>
  <c r="CL165" i="1" s="1"/>
  <c r="CL166" i="1" s="1"/>
  <c r="CL167" i="1" s="1"/>
  <c r="CL168" i="1" s="1"/>
  <c r="CL169" i="1" s="1"/>
  <c r="CL170" i="1" s="1"/>
  <c r="CL171" i="1" s="1"/>
  <c r="CL172" i="1" s="1"/>
  <c r="CG14" i="1"/>
  <c r="CG15" i="1" s="1"/>
  <c r="CG16" i="1" s="1"/>
  <c r="CG17" i="1" s="1"/>
  <c r="CG18" i="1" s="1"/>
  <c r="CG19" i="1" s="1"/>
  <c r="CG20" i="1" s="1"/>
  <c r="CG21" i="1" s="1"/>
  <c r="CG22" i="1" s="1"/>
  <c r="CG23" i="1" s="1"/>
  <c r="CG24" i="1" s="1"/>
  <c r="CG25" i="1" s="1"/>
  <c r="CG26" i="1" s="1"/>
  <c r="CG27" i="1" s="1"/>
  <c r="CG28" i="1" s="1"/>
  <c r="CG29" i="1" s="1"/>
  <c r="CG30" i="1" s="1"/>
  <c r="CG31" i="1" s="1"/>
  <c r="CG32" i="1" s="1"/>
  <c r="CG33" i="1" s="1"/>
  <c r="CG34" i="1" s="1"/>
  <c r="CG35" i="1" s="1"/>
  <c r="CG36" i="1" s="1"/>
  <c r="CG37" i="1" s="1"/>
  <c r="CG38" i="1" s="1"/>
  <c r="CG39" i="1" s="1"/>
  <c r="CG40" i="1" s="1"/>
  <c r="CG41" i="1" s="1"/>
  <c r="CG42" i="1" s="1"/>
  <c r="CG45" i="1" s="1"/>
  <c r="CG46" i="1" s="1"/>
  <c r="CG47" i="1" s="1"/>
  <c r="CG48" i="1" s="1"/>
  <c r="CG49" i="1" s="1"/>
  <c r="CG50" i="1" s="1"/>
  <c r="CG51" i="1" s="1"/>
  <c r="CG52" i="1" s="1"/>
  <c r="CG53" i="1" s="1"/>
  <c r="CG54" i="1" s="1"/>
  <c r="CG55" i="1" s="1"/>
  <c r="CG56" i="1" s="1"/>
  <c r="CG57" i="1" s="1"/>
  <c r="CG58" i="1" s="1"/>
  <c r="CG59" i="1" s="1"/>
  <c r="CG60" i="1" s="1"/>
  <c r="CG61" i="1" s="1"/>
  <c r="CG62" i="1" s="1"/>
  <c r="CG63" i="1" s="1"/>
  <c r="CG64" i="1" s="1"/>
  <c r="CG65" i="1" s="1"/>
  <c r="CG66" i="1" s="1"/>
  <c r="CG67" i="1" s="1"/>
  <c r="CG68" i="1" s="1"/>
  <c r="CG69" i="1" s="1"/>
  <c r="CG70" i="1" s="1"/>
  <c r="CG71" i="1" s="1"/>
  <c r="CG72" i="1" s="1"/>
  <c r="CG73" i="1" s="1"/>
  <c r="CG74" i="1" s="1"/>
  <c r="CG75" i="1" s="1"/>
  <c r="CG78" i="1" s="1"/>
  <c r="CG79" i="1" s="1"/>
  <c r="CG80" i="1" s="1"/>
  <c r="CG81" i="1" s="1"/>
  <c r="CG82" i="1" s="1"/>
  <c r="CG83" i="1" s="1"/>
  <c r="CG84" i="1" s="1"/>
  <c r="CG85" i="1" s="1"/>
  <c r="CG86" i="1" s="1"/>
  <c r="CG87" i="1" s="1"/>
  <c r="CG88" i="1" s="1"/>
  <c r="CG89" i="1" s="1"/>
  <c r="CG90" i="1" s="1"/>
  <c r="CG91" i="1" s="1"/>
  <c r="CG92" i="1" s="1"/>
  <c r="CG93" i="1" s="1"/>
  <c r="CG94" i="1" s="1"/>
  <c r="CG95" i="1" s="1"/>
  <c r="CG96" i="1" s="1"/>
  <c r="CG97" i="1" s="1"/>
  <c r="CG98" i="1" s="1"/>
  <c r="CG99" i="1" s="1"/>
  <c r="CG100" i="1" s="1"/>
  <c r="CG101" i="1" s="1"/>
  <c r="CG102" i="1" s="1"/>
  <c r="CG103" i="1" s="1"/>
  <c r="CG104" i="1" s="1"/>
  <c r="CG105" i="1" s="1"/>
  <c r="CG106" i="1" s="1"/>
  <c r="CG107" i="1" s="1"/>
  <c r="CG108" i="1" s="1"/>
  <c r="CG111" i="1" s="1"/>
  <c r="CG112" i="1" s="1"/>
  <c r="CG113" i="1" s="1"/>
  <c r="CG114" i="1" s="1"/>
  <c r="CG115" i="1" s="1"/>
  <c r="CG116" i="1" s="1"/>
  <c r="CG117" i="1" s="1"/>
  <c r="CG118" i="1" s="1"/>
  <c r="CG119" i="1" s="1"/>
  <c r="CG120" i="1" s="1"/>
  <c r="CG121" i="1" s="1"/>
  <c r="CG122" i="1" s="1"/>
  <c r="CG123" i="1" s="1"/>
  <c r="CG124" i="1" s="1"/>
  <c r="CG125" i="1" s="1"/>
  <c r="CG126" i="1" s="1"/>
  <c r="CG127" i="1" s="1"/>
  <c r="CG128" i="1" s="1"/>
  <c r="CG129" i="1" s="1"/>
  <c r="CG130" i="1" s="1"/>
  <c r="CG131" i="1" s="1"/>
  <c r="CG132" i="1" s="1"/>
  <c r="CG133" i="1" s="1"/>
  <c r="CG134" i="1" s="1"/>
  <c r="CG135" i="1" s="1"/>
  <c r="CG136" i="1" s="1"/>
  <c r="CG137" i="1" s="1"/>
  <c r="CG138" i="1" s="1"/>
  <c r="CG139" i="1" s="1"/>
  <c r="CG142" i="1" s="1"/>
  <c r="CG143" i="1" s="1"/>
  <c r="CG144" i="1" s="1"/>
  <c r="CG145" i="1" s="1"/>
  <c r="CG146" i="1" s="1"/>
  <c r="CG147" i="1" s="1"/>
  <c r="CG148" i="1" s="1"/>
  <c r="CG149" i="1" s="1"/>
  <c r="CG150" i="1" s="1"/>
  <c r="CG151" i="1" s="1"/>
  <c r="CG152" i="1" s="1"/>
  <c r="CG153" i="1" s="1"/>
  <c r="CG154" i="1" s="1"/>
  <c r="CG155" i="1" s="1"/>
  <c r="CG156" i="1" s="1"/>
  <c r="CG157" i="1" s="1"/>
  <c r="CG158" i="1" s="1"/>
  <c r="CG159" i="1" s="1"/>
  <c r="CG160" i="1" s="1"/>
  <c r="CG161" i="1" s="1"/>
  <c r="CG162" i="1" s="1"/>
  <c r="CG163" i="1" s="1"/>
  <c r="CG164" i="1" s="1"/>
  <c r="CG165" i="1" s="1"/>
  <c r="CG166" i="1" s="1"/>
  <c r="CG167" i="1" s="1"/>
  <c r="CG168" i="1" s="1"/>
  <c r="CG169" i="1" s="1"/>
  <c r="CG170" i="1" s="1"/>
  <c r="CG171" i="1" s="1"/>
  <c r="CG172" i="1" s="1"/>
  <c r="CB14" i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B27" i="1" s="1"/>
  <c r="CB28" i="1" s="1"/>
  <c r="CB29" i="1" s="1"/>
  <c r="CB30" i="1" s="1"/>
  <c r="CB31" i="1" s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B60" i="1" s="1"/>
  <c r="CB61" i="1" s="1"/>
  <c r="CB62" i="1" s="1"/>
  <c r="CB63" i="1" s="1"/>
  <c r="CB64" i="1" s="1"/>
  <c r="CB65" i="1" s="1"/>
  <c r="CB66" i="1" s="1"/>
  <c r="CB67" i="1" s="1"/>
  <c r="CB68" i="1" s="1"/>
  <c r="CB69" i="1" s="1"/>
  <c r="CB70" i="1" s="1"/>
  <c r="CB71" i="1" s="1"/>
  <c r="CB72" i="1" s="1"/>
  <c r="CB73" i="1" s="1"/>
  <c r="CB74" i="1" s="1"/>
  <c r="CB75" i="1" s="1"/>
  <c r="CB78" i="1" s="1"/>
  <c r="CB79" i="1" s="1"/>
  <c r="CB80" i="1" s="1"/>
  <c r="CB81" i="1" s="1"/>
  <c r="CB82" i="1" s="1"/>
  <c r="CB83" i="1" s="1"/>
  <c r="CB84" i="1" s="1"/>
  <c r="CB85" i="1" s="1"/>
  <c r="CB86" i="1" s="1"/>
  <c r="CB87" i="1" s="1"/>
  <c r="CB88" i="1" s="1"/>
  <c r="CB89" i="1" s="1"/>
  <c r="CB90" i="1" s="1"/>
  <c r="CB91" i="1" s="1"/>
  <c r="CB92" i="1" s="1"/>
  <c r="CB93" i="1" s="1"/>
  <c r="CB94" i="1" s="1"/>
  <c r="CB95" i="1" s="1"/>
  <c r="CB96" i="1" s="1"/>
  <c r="CB97" i="1" s="1"/>
  <c r="CB98" i="1" s="1"/>
  <c r="CB99" i="1" s="1"/>
  <c r="CB100" i="1" s="1"/>
  <c r="CB101" i="1" s="1"/>
  <c r="CB102" i="1" s="1"/>
  <c r="CB103" i="1" s="1"/>
  <c r="CB104" i="1" s="1"/>
  <c r="CB105" i="1" s="1"/>
  <c r="CB106" i="1" s="1"/>
  <c r="CB107" i="1" s="1"/>
  <c r="CB108" i="1" s="1"/>
  <c r="CB111" i="1" s="1"/>
  <c r="CB112" i="1" s="1"/>
  <c r="CB113" i="1" s="1"/>
  <c r="CB114" i="1" s="1"/>
  <c r="CB115" i="1" s="1"/>
  <c r="CB116" i="1" s="1"/>
  <c r="CB117" i="1" s="1"/>
  <c r="CB118" i="1" s="1"/>
  <c r="CB119" i="1" s="1"/>
  <c r="CB120" i="1" s="1"/>
  <c r="CB121" i="1" s="1"/>
  <c r="CB122" i="1" s="1"/>
  <c r="CB123" i="1" s="1"/>
  <c r="CB124" i="1" s="1"/>
  <c r="CB125" i="1" s="1"/>
  <c r="CB126" i="1" s="1"/>
  <c r="CB127" i="1" s="1"/>
  <c r="CB128" i="1" s="1"/>
  <c r="CB129" i="1" s="1"/>
  <c r="CB130" i="1" s="1"/>
  <c r="CB131" i="1" s="1"/>
  <c r="CB132" i="1" s="1"/>
  <c r="CB133" i="1" s="1"/>
  <c r="CB134" i="1" s="1"/>
  <c r="CB135" i="1" s="1"/>
  <c r="CB136" i="1" s="1"/>
  <c r="CB137" i="1" s="1"/>
  <c r="CB138" i="1" s="1"/>
  <c r="CB139" i="1" s="1"/>
  <c r="CB142" i="1" s="1"/>
  <c r="CB143" i="1" s="1"/>
  <c r="CB144" i="1" s="1"/>
  <c r="CB145" i="1" s="1"/>
  <c r="CB146" i="1" s="1"/>
  <c r="CB147" i="1" s="1"/>
  <c r="CB148" i="1" s="1"/>
  <c r="CB149" i="1" s="1"/>
  <c r="CB150" i="1" s="1"/>
  <c r="CB151" i="1" s="1"/>
  <c r="CB152" i="1" s="1"/>
  <c r="CB153" i="1" s="1"/>
  <c r="CB154" i="1" s="1"/>
  <c r="CB155" i="1" s="1"/>
  <c r="CB156" i="1" s="1"/>
  <c r="CB157" i="1" s="1"/>
  <c r="CB158" i="1" s="1"/>
  <c r="CB159" i="1" s="1"/>
  <c r="CB160" i="1" s="1"/>
  <c r="CB161" i="1" s="1"/>
  <c r="CB162" i="1" s="1"/>
  <c r="CB163" i="1" s="1"/>
  <c r="CB164" i="1" s="1"/>
  <c r="CB165" i="1" s="1"/>
  <c r="CB166" i="1" s="1"/>
  <c r="CB167" i="1" s="1"/>
  <c r="CB168" i="1" s="1"/>
  <c r="CB169" i="1" s="1"/>
  <c r="CB170" i="1" s="1"/>
  <c r="CB171" i="1" s="1"/>
  <c r="CB172" i="1" s="1"/>
  <c r="BW14" i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5" i="1" s="1"/>
  <c r="BR14" i="1"/>
  <c r="BR15" i="1" s="1"/>
  <c r="BR16" i="1" s="1"/>
  <c r="BR17" i="1" s="1"/>
  <c r="BR18" i="1" s="1"/>
  <c r="BR19" i="1" s="1"/>
  <c r="BR20" i="1" s="1"/>
  <c r="BR21" i="1" s="1"/>
  <c r="BR22" i="1" s="1"/>
  <c r="BR23" i="1" s="1"/>
  <c r="BR24" i="1" s="1"/>
  <c r="BR25" i="1" s="1"/>
  <c r="BR26" i="1" s="1"/>
  <c r="BR27" i="1" s="1"/>
  <c r="BR28" i="1" s="1"/>
  <c r="BR29" i="1" s="1"/>
  <c r="BR30" i="1" s="1"/>
  <c r="BR31" i="1" s="1"/>
  <c r="BR32" i="1" s="1"/>
  <c r="BR33" i="1" s="1"/>
  <c r="BR34" i="1" s="1"/>
  <c r="BR35" i="1" s="1"/>
  <c r="BR36" i="1" s="1"/>
  <c r="BR37" i="1" s="1"/>
  <c r="BR38" i="1" s="1"/>
  <c r="BR39" i="1" s="1"/>
  <c r="BR40" i="1" s="1"/>
  <c r="BR41" i="1" s="1"/>
  <c r="BR42" i="1" s="1"/>
  <c r="BR45" i="1" s="1"/>
  <c r="BR46" i="1" s="1"/>
  <c r="BR47" i="1" s="1"/>
  <c r="BR48" i="1" s="1"/>
  <c r="BR49" i="1" s="1"/>
  <c r="BR50" i="1" s="1"/>
  <c r="BR51" i="1" s="1"/>
  <c r="BR52" i="1" s="1"/>
  <c r="BR53" i="1" s="1"/>
  <c r="BR54" i="1" s="1"/>
  <c r="BR55" i="1" s="1"/>
  <c r="BR56" i="1" s="1"/>
  <c r="BR57" i="1" s="1"/>
  <c r="BR58" i="1" s="1"/>
  <c r="BR59" i="1" s="1"/>
  <c r="BR60" i="1" s="1"/>
  <c r="BR61" i="1" s="1"/>
  <c r="BR62" i="1" s="1"/>
  <c r="BR63" i="1" s="1"/>
  <c r="BR64" i="1" s="1"/>
  <c r="BR65" i="1" s="1"/>
  <c r="BR66" i="1" s="1"/>
  <c r="BR67" i="1" s="1"/>
  <c r="BR68" i="1" s="1"/>
  <c r="BR69" i="1" s="1"/>
  <c r="BR70" i="1" s="1"/>
  <c r="BR71" i="1" s="1"/>
  <c r="BR72" i="1" s="1"/>
  <c r="BR73" i="1" s="1"/>
  <c r="BR74" i="1" s="1"/>
  <c r="BR75" i="1" s="1"/>
  <c r="BR78" i="1" s="1"/>
  <c r="BR79" i="1" s="1"/>
  <c r="BR80" i="1" s="1"/>
  <c r="BR81" i="1" s="1"/>
  <c r="BR82" i="1" s="1"/>
  <c r="BR83" i="1" s="1"/>
  <c r="BR84" i="1" s="1"/>
  <c r="BR85" i="1" s="1"/>
  <c r="BR86" i="1" s="1"/>
  <c r="BR87" i="1" s="1"/>
  <c r="BR88" i="1" s="1"/>
  <c r="BR89" i="1" s="1"/>
  <c r="BR90" i="1" s="1"/>
  <c r="BR91" i="1" s="1"/>
  <c r="BR92" i="1" s="1"/>
  <c r="BR93" i="1" s="1"/>
  <c r="BR94" i="1" s="1"/>
  <c r="BR95" i="1" s="1"/>
  <c r="BR96" i="1" s="1"/>
  <c r="BR97" i="1" s="1"/>
  <c r="BR98" i="1" s="1"/>
  <c r="BR99" i="1" s="1"/>
  <c r="BR100" i="1" s="1"/>
  <c r="BR101" i="1" s="1"/>
  <c r="BR102" i="1" s="1"/>
  <c r="BR103" i="1" s="1"/>
  <c r="BR104" i="1" s="1"/>
  <c r="BR105" i="1" s="1"/>
  <c r="BR106" i="1" s="1"/>
  <c r="BR107" i="1" s="1"/>
  <c r="BR108" i="1" s="1"/>
  <c r="BR111" i="1" s="1"/>
  <c r="BR112" i="1" s="1"/>
  <c r="BR113" i="1" s="1"/>
  <c r="BR114" i="1" s="1"/>
  <c r="BR115" i="1" s="1"/>
  <c r="BR116" i="1" s="1"/>
  <c r="BR117" i="1" s="1"/>
  <c r="BR118" i="1" s="1"/>
  <c r="BR119" i="1" s="1"/>
  <c r="BR120" i="1" s="1"/>
  <c r="BR121" i="1" s="1"/>
  <c r="BR122" i="1" s="1"/>
  <c r="BR123" i="1" s="1"/>
  <c r="BR124" i="1" s="1"/>
  <c r="BR125" i="1" s="1"/>
  <c r="BR126" i="1" s="1"/>
  <c r="BR127" i="1" s="1"/>
  <c r="BR128" i="1" s="1"/>
  <c r="BR129" i="1" s="1"/>
  <c r="BR130" i="1" s="1"/>
  <c r="BR131" i="1" s="1"/>
  <c r="BR132" i="1" s="1"/>
  <c r="BR133" i="1" s="1"/>
  <c r="BR134" i="1" s="1"/>
  <c r="BR135" i="1" s="1"/>
  <c r="BR136" i="1" s="1"/>
  <c r="BR137" i="1" s="1"/>
  <c r="BR138" i="1" s="1"/>
  <c r="BR139" i="1" s="1"/>
  <c r="BR142" i="1" s="1"/>
  <c r="BR143" i="1" s="1"/>
  <c r="BR144" i="1" s="1"/>
  <c r="BR145" i="1" s="1"/>
  <c r="BR146" i="1" s="1"/>
  <c r="BR147" i="1" s="1"/>
  <c r="BR148" i="1" s="1"/>
  <c r="BR149" i="1" s="1"/>
  <c r="BR150" i="1" s="1"/>
  <c r="BR151" i="1" s="1"/>
  <c r="BR152" i="1" s="1"/>
  <c r="BR153" i="1" s="1"/>
  <c r="BR154" i="1" s="1"/>
  <c r="BR155" i="1" s="1"/>
  <c r="BR156" i="1" s="1"/>
  <c r="BR157" i="1" s="1"/>
  <c r="BR158" i="1" s="1"/>
  <c r="BR159" i="1" s="1"/>
  <c r="BR160" i="1" s="1"/>
  <c r="BR161" i="1" s="1"/>
  <c r="BR162" i="1" s="1"/>
  <c r="BR163" i="1" s="1"/>
  <c r="BR164" i="1" s="1"/>
  <c r="BR165" i="1" s="1"/>
  <c r="BR166" i="1" s="1"/>
  <c r="BR167" i="1" s="1"/>
  <c r="BR168" i="1" s="1"/>
  <c r="BR169" i="1" s="1"/>
  <c r="BR170" i="1" s="1"/>
  <c r="BR171" i="1" s="1"/>
  <c r="BR172" i="1" s="1"/>
  <c r="BM14" i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M67" i="1" s="1"/>
  <c r="BM68" i="1" s="1"/>
  <c r="BM69" i="1" s="1"/>
  <c r="BM70" i="1" s="1"/>
  <c r="BM71" i="1" s="1"/>
  <c r="BM72" i="1" s="1"/>
  <c r="BM73" i="1" s="1"/>
  <c r="BM74" i="1" s="1"/>
  <c r="BM75" i="1" s="1"/>
  <c r="BM78" i="1" s="1"/>
  <c r="BM79" i="1" s="1"/>
  <c r="BM80" i="1" s="1"/>
  <c r="BM81" i="1" s="1"/>
  <c r="BM82" i="1" s="1"/>
  <c r="BM83" i="1" s="1"/>
  <c r="BM84" i="1" s="1"/>
  <c r="BM85" i="1" s="1"/>
  <c r="BM86" i="1" s="1"/>
  <c r="BM87" i="1" s="1"/>
  <c r="BM88" i="1" s="1"/>
  <c r="BM89" i="1" s="1"/>
  <c r="BM90" i="1" s="1"/>
  <c r="BM91" i="1" s="1"/>
  <c r="BM92" i="1" s="1"/>
  <c r="BM93" i="1" s="1"/>
  <c r="BM94" i="1" s="1"/>
  <c r="BM95" i="1" s="1"/>
  <c r="BM96" i="1" s="1"/>
  <c r="BM97" i="1" s="1"/>
  <c r="BM98" i="1" s="1"/>
  <c r="BM99" i="1" s="1"/>
  <c r="BM100" i="1" s="1"/>
  <c r="BM101" i="1" s="1"/>
  <c r="BM102" i="1" s="1"/>
  <c r="BM103" i="1" s="1"/>
  <c r="BM104" i="1" s="1"/>
  <c r="BM105" i="1" s="1"/>
  <c r="BM106" i="1" s="1"/>
  <c r="BM107" i="1" s="1"/>
  <c r="BM108" i="1" s="1"/>
  <c r="BM111" i="1" s="1"/>
  <c r="BM112" i="1" s="1"/>
  <c r="BM113" i="1" s="1"/>
  <c r="BM114" i="1" s="1"/>
  <c r="BM115" i="1" s="1"/>
  <c r="BM116" i="1" s="1"/>
  <c r="BM117" i="1" s="1"/>
  <c r="BM118" i="1" s="1"/>
  <c r="BM119" i="1" s="1"/>
  <c r="BM120" i="1" s="1"/>
  <c r="BM121" i="1" s="1"/>
  <c r="BM122" i="1" s="1"/>
  <c r="BM123" i="1" s="1"/>
  <c r="BM124" i="1" s="1"/>
  <c r="BM125" i="1" s="1"/>
  <c r="BM126" i="1" s="1"/>
  <c r="BM127" i="1" s="1"/>
  <c r="BM128" i="1" s="1"/>
  <c r="BM129" i="1" s="1"/>
  <c r="BM130" i="1" s="1"/>
  <c r="BM131" i="1" s="1"/>
  <c r="BM132" i="1" s="1"/>
  <c r="BM133" i="1" s="1"/>
  <c r="BM134" i="1" s="1"/>
  <c r="BM135" i="1" s="1"/>
  <c r="BM136" i="1" s="1"/>
  <c r="BM137" i="1" s="1"/>
  <c r="BM138" i="1" s="1"/>
  <c r="BM139" i="1" s="1"/>
  <c r="BM142" i="1" s="1"/>
  <c r="BM143" i="1" s="1"/>
  <c r="BM144" i="1" s="1"/>
  <c r="BM145" i="1" s="1"/>
  <c r="BM146" i="1" s="1"/>
  <c r="BM147" i="1" s="1"/>
  <c r="BM148" i="1" s="1"/>
  <c r="BM149" i="1" s="1"/>
  <c r="BM150" i="1" s="1"/>
  <c r="BM151" i="1" s="1"/>
  <c r="BM152" i="1" s="1"/>
  <c r="BM153" i="1" s="1"/>
  <c r="BM154" i="1" s="1"/>
  <c r="BM155" i="1" s="1"/>
  <c r="BM156" i="1" s="1"/>
  <c r="BM157" i="1" s="1"/>
  <c r="BM158" i="1" s="1"/>
  <c r="BM159" i="1" s="1"/>
  <c r="BM160" i="1" s="1"/>
  <c r="BM161" i="1" s="1"/>
  <c r="BM162" i="1" s="1"/>
  <c r="BM163" i="1" s="1"/>
  <c r="BM164" i="1" s="1"/>
  <c r="BM165" i="1" s="1"/>
  <c r="BM166" i="1" s="1"/>
  <c r="BM167" i="1" s="1"/>
  <c r="BM168" i="1" s="1"/>
  <c r="BM169" i="1" s="1"/>
  <c r="BM170" i="1" s="1"/>
  <c r="BM171" i="1" s="1"/>
  <c r="BM172" i="1" s="1"/>
  <c r="BH14" i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H68" i="1" s="1"/>
  <c r="BH69" i="1" s="1"/>
  <c r="BH70" i="1" s="1"/>
  <c r="BH71" i="1" s="1"/>
  <c r="BH72" i="1" s="1"/>
  <c r="BH73" i="1" s="1"/>
  <c r="BH74" i="1" s="1"/>
  <c r="BH75" i="1" s="1"/>
  <c r="BH78" i="1" s="1"/>
  <c r="BH79" i="1" s="1"/>
  <c r="BH80" i="1" s="1"/>
  <c r="BH81" i="1" s="1"/>
  <c r="BH82" i="1" s="1"/>
  <c r="BH83" i="1" s="1"/>
  <c r="BH84" i="1" s="1"/>
  <c r="BH85" i="1" s="1"/>
  <c r="BH86" i="1" s="1"/>
  <c r="BH87" i="1" s="1"/>
  <c r="BH88" i="1" s="1"/>
  <c r="BH89" i="1" s="1"/>
  <c r="BH90" i="1" s="1"/>
  <c r="BH91" i="1" s="1"/>
  <c r="BH92" i="1" s="1"/>
  <c r="BH93" i="1" s="1"/>
  <c r="BH94" i="1" s="1"/>
  <c r="BH95" i="1" s="1"/>
  <c r="BH96" i="1" s="1"/>
  <c r="BH97" i="1" s="1"/>
  <c r="BH98" i="1" s="1"/>
  <c r="BH99" i="1" s="1"/>
  <c r="BH100" i="1" s="1"/>
  <c r="BH101" i="1" s="1"/>
  <c r="BH102" i="1" s="1"/>
  <c r="BH103" i="1" s="1"/>
  <c r="BH104" i="1" s="1"/>
  <c r="BH105" i="1" s="1"/>
  <c r="BH106" i="1" s="1"/>
  <c r="BH107" i="1" s="1"/>
  <c r="BH108" i="1" s="1"/>
  <c r="BH111" i="1" s="1"/>
  <c r="BH112" i="1" s="1"/>
  <c r="BH113" i="1" s="1"/>
  <c r="BH114" i="1" s="1"/>
  <c r="BH115" i="1" s="1"/>
  <c r="BH116" i="1" s="1"/>
  <c r="BH117" i="1" s="1"/>
  <c r="BH118" i="1" s="1"/>
  <c r="BH119" i="1" s="1"/>
  <c r="BH120" i="1" s="1"/>
  <c r="BH121" i="1" s="1"/>
  <c r="BH122" i="1" s="1"/>
  <c r="BH123" i="1" s="1"/>
  <c r="BH124" i="1" s="1"/>
  <c r="BH125" i="1" s="1"/>
  <c r="BH126" i="1" s="1"/>
  <c r="BH127" i="1" s="1"/>
  <c r="BH128" i="1" s="1"/>
  <c r="BH129" i="1" s="1"/>
  <c r="BH130" i="1" s="1"/>
  <c r="BH131" i="1" s="1"/>
  <c r="BH132" i="1" s="1"/>
  <c r="BH133" i="1" s="1"/>
  <c r="BH134" i="1" s="1"/>
  <c r="BH135" i="1" s="1"/>
  <c r="BH136" i="1" s="1"/>
  <c r="BH137" i="1" s="1"/>
  <c r="BH138" i="1" s="1"/>
  <c r="BH139" i="1" s="1"/>
  <c r="BH142" i="1" s="1"/>
  <c r="BH143" i="1" s="1"/>
  <c r="BH144" i="1" s="1"/>
  <c r="BH145" i="1" s="1"/>
  <c r="BH146" i="1" s="1"/>
  <c r="BH147" i="1" s="1"/>
  <c r="BH148" i="1" s="1"/>
  <c r="BH149" i="1" s="1"/>
  <c r="BH150" i="1" s="1"/>
  <c r="BH151" i="1" s="1"/>
  <c r="BH152" i="1" s="1"/>
  <c r="BH153" i="1" s="1"/>
  <c r="BH154" i="1" s="1"/>
  <c r="BH155" i="1" s="1"/>
  <c r="BH156" i="1" s="1"/>
  <c r="BH157" i="1" s="1"/>
  <c r="BH158" i="1" s="1"/>
  <c r="BH159" i="1" s="1"/>
  <c r="BH160" i="1" s="1"/>
  <c r="BH161" i="1" s="1"/>
  <c r="BH162" i="1" s="1"/>
  <c r="BH163" i="1" s="1"/>
  <c r="BH164" i="1" s="1"/>
  <c r="BH165" i="1" s="1"/>
  <c r="BH166" i="1" s="1"/>
  <c r="BH167" i="1" s="1"/>
  <c r="BH168" i="1" s="1"/>
  <c r="BH169" i="1" s="1"/>
  <c r="BH170" i="1" s="1"/>
  <c r="BH171" i="1" s="1"/>
  <c r="BH172" i="1" s="1"/>
  <c r="BC14" i="1"/>
  <c r="AX14" i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S14" i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11" i="1" s="1"/>
  <c r="AS112" i="1" s="1"/>
  <c r="AS113" i="1" s="1"/>
  <c r="AS114" i="1" s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N14" i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N104" i="1" s="1"/>
  <c r="AN105" i="1" s="1"/>
  <c r="AN106" i="1" s="1"/>
  <c r="AN107" i="1" s="1"/>
  <c r="AN108" i="1" s="1"/>
  <c r="AN111" i="1" s="1"/>
  <c r="AN112" i="1" s="1"/>
  <c r="AN113" i="1" s="1"/>
  <c r="AN114" i="1" s="1"/>
  <c r="AN115" i="1" s="1"/>
  <c r="AN116" i="1" s="1"/>
  <c r="AN117" i="1" s="1"/>
  <c r="AN118" i="1" s="1"/>
  <c r="AN119" i="1" s="1"/>
  <c r="AN120" i="1" s="1"/>
  <c r="AN121" i="1" s="1"/>
  <c r="AN122" i="1" s="1"/>
  <c r="AN123" i="1" s="1"/>
  <c r="AN124" i="1" s="1"/>
  <c r="AN125" i="1" s="1"/>
  <c r="AN126" i="1" s="1"/>
  <c r="AN127" i="1" s="1"/>
  <c r="AN128" i="1" s="1"/>
  <c r="AN129" i="1" s="1"/>
  <c r="AN130" i="1" s="1"/>
  <c r="AN131" i="1" s="1"/>
  <c r="AN132" i="1" s="1"/>
  <c r="AN133" i="1" s="1"/>
  <c r="AN134" i="1" s="1"/>
  <c r="AN135" i="1" s="1"/>
  <c r="AN136" i="1" s="1"/>
  <c r="AN137" i="1" s="1"/>
  <c r="AN138" i="1" s="1"/>
  <c r="AN139" i="1" s="1"/>
  <c r="AN142" i="1" s="1"/>
  <c r="AN143" i="1" s="1"/>
  <c r="AN144" i="1" s="1"/>
  <c r="AN145" i="1" s="1"/>
  <c r="AN146" i="1" s="1"/>
  <c r="AN147" i="1" s="1"/>
  <c r="AN148" i="1" s="1"/>
  <c r="AN149" i="1" s="1"/>
  <c r="AN150" i="1" s="1"/>
  <c r="AN151" i="1" s="1"/>
  <c r="AN152" i="1" s="1"/>
  <c r="AN153" i="1" s="1"/>
  <c r="AN154" i="1" s="1"/>
  <c r="AN155" i="1" s="1"/>
  <c r="AN156" i="1" s="1"/>
  <c r="AN157" i="1" s="1"/>
  <c r="AN158" i="1" s="1"/>
  <c r="AN159" i="1" s="1"/>
  <c r="AN160" i="1" s="1"/>
  <c r="AN161" i="1" s="1"/>
  <c r="AN162" i="1" s="1"/>
  <c r="AN163" i="1" s="1"/>
  <c r="AN164" i="1" s="1"/>
  <c r="AN165" i="1" s="1"/>
  <c r="AN166" i="1" s="1"/>
  <c r="AN167" i="1" s="1"/>
  <c r="AN168" i="1" s="1"/>
  <c r="AN169" i="1" s="1"/>
  <c r="AN170" i="1" s="1"/>
  <c r="AN171" i="1" s="1"/>
  <c r="AN172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E14" i="1"/>
  <c r="AD43" i="1" l="1"/>
  <c r="DS174" i="1"/>
  <c r="DH44" i="1"/>
  <c r="DH77" i="1" s="1"/>
  <c r="CF77" i="1"/>
  <c r="EV76" i="1"/>
  <c r="EV109" i="1"/>
  <c r="DQ43" i="1"/>
  <c r="CG43" i="1"/>
  <c r="ES43" i="1"/>
  <c r="EU174" i="1"/>
  <c r="DF174" i="1"/>
  <c r="DW174" i="1"/>
  <c r="AR44" i="1"/>
  <c r="AR77" i="1" s="1"/>
  <c r="CH174" i="1"/>
  <c r="AX43" i="1"/>
  <c r="EV173" i="1"/>
  <c r="Y43" i="1"/>
  <c r="CZ44" i="1"/>
  <c r="CZ77" i="1" s="1"/>
  <c r="BO174" i="1"/>
  <c r="BR43" i="1"/>
  <c r="CL43" i="1"/>
  <c r="BJ174" i="1"/>
  <c r="CI174" i="1"/>
  <c r="E43" i="1"/>
  <c r="AE174" i="1"/>
  <c r="BL77" i="1"/>
  <c r="BL110" i="1" s="1"/>
  <c r="AP174" i="1"/>
  <c r="J43" i="1"/>
  <c r="ED43" i="1"/>
  <c r="DN43" i="1"/>
  <c r="DV43" i="1"/>
  <c r="BS174" i="1"/>
  <c r="DJ174" i="1"/>
  <c r="EV45" i="1"/>
  <c r="BW46" i="1"/>
  <c r="AH77" i="1"/>
  <c r="AI44" i="1"/>
  <c r="BV77" i="1"/>
  <c r="BW44" i="1"/>
  <c r="AM77" i="1"/>
  <c r="AN44" i="1"/>
  <c r="CB44" i="1"/>
  <c r="CA77" i="1"/>
  <c r="I77" i="1"/>
  <c r="J44" i="1"/>
  <c r="AW77" i="1"/>
  <c r="AX44" i="1"/>
  <c r="CK77" i="1"/>
  <c r="CL44" i="1"/>
  <c r="DC77" i="1"/>
  <c r="DD44" i="1"/>
  <c r="EC77" i="1"/>
  <c r="ED44" i="1"/>
  <c r="DD42" i="1"/>
  <c r="DD45" i="1"/>
  <c r="DD46" i="1" s="1"/>
  <c r="DD47" i="1" s="1"/>
  <c r="DD48" i="1" s="1"/>
  <c r="DD49" i="1" s="1"/>
  <c r="DD50" i="1" s="1"/>
  <c r="DD51" i="1" s="1"/>
  <c r="DD52" i="1" s="1"/>
  <c r="DD53" i="1" s="1"/>
  <c r="DD54" i="1" s="1"/>
  <c r="DD55" i="1" s="1"/>
  <c r="DD56" i="1" s="1"/>
  <c r="DD57" i="1" s="1"/>
  <c r="DD58" i="1" s="1"/>
  <c r="DD59" i="1" s="1"/>
  <c r="DD60" i="1" s="1"/>
  <c r="DD61" i="1" s="1"/>
  <c r="DD62" i="1" s="1"/>
  <c r="DD63" i="1" s="1"/>
  <c r="DD64" i="1" s="1"/>
  <c r="DD65" i="1" s="1"/>
  <c r="DD66" i="1" s="1"/>
  <c r="DD67" i="1" s="1"/>
  <c r="DD68" i="1" s="1"/>
  <c r="DD69" i="1" s="1"/>
  <c r="DD70" i="1" s="1"/>
  <c r="DD71" i="1" s="1"/>
  <c r="DD72" i="1" s="1"/>
  <c r="DD73" i="1" s="1"/>
  <c r="DD74" i="1" s="1"/>
  <c r="DD75" i="1" s="1"/>
  <c r="DD78" i="1" s="1"/>
  <c r="DD79" i="1" s="1"/>
  <c r="DD80" i="1" s="1"/>
  <c r="DD81" i="1" s="1"/>
  <c r="DD82" i="1" s="1"/>
  <c r="DD83" i="1" s="1"/>
  <c r="DD84" i="1" s="1"/>
  <c r="DD85" i="1" s="1"/>
  <c r="DD86" i="1" s="1"/>
  <c r="DD87" i="1" s="1"/>
  <c r="DD88" i="1" s="1"/>
  <c r="DD89" i="1" s="1"/>
  <c r="DD90" i="1" s="1"/>
  <c r="DD91" i="1" s="1"/>
  <c r="DD92" i="1" s="1"/>
  <c r="DD93" i="1" s="1"/>
  <c r="DD94" i="1" s="1"/>
  <c r="DD95" i="1" s="1"/>
  <c r="DD96" i="1" s="1"/>
  <c r="DD97" i="1" s="1"/>
  <c r="DD98" i="1" s="1"/>
  <c r="DD99" i="1" s="1"/>
  <c r="DD100" i="1" s="1"/>
  <c r="DD101" i="1" s="1"/>
  <c r="DD102" i="1" s="1"/>
  <c r="DD103" i="1" s="1"/>
  <c r="DD104" i="1" s="1"/>
  <c r="DD105" i="1" s="1"/>
  <c r="DD106" i="1" s="1"/>
  <c r="DD107" i="1" s="1"/>
  <c r="DD108" i="1" s="1"/>
  <c r="DD111" i="1" s="1"/>
  <c r="DD112" i="1" s="1"/>
  <c r="DD113" i="1" s="1"/>
  <c r="DD114" i="1" s="1"/>
  <c r="DD115" i="1" s="1"/>
  <c r="DD116" i="1" s="1"/>
  <c r="DD117" i="1" s="1"/>
  <c r="DD118" i="1" s="1"/>
  <c r="DD119" i="1" s="1"/>
  <c r="DD120" i="1" s="1"/>
  <c r="DD121" i="1" s="1"/>
  <c r="DD122" i="1" s="1"/>
  <c r="DD123" i="1" s="1"/>
  <c r="DD124" i="1" s="1"/>
  <c r="DD125" i="1" s="1"/>
  <c r="DD126" i="1" s="1"/>
  <c r="DD127" i="1" s="1"/>
  <c r="DD128" i="1" s="1"/>
  <c r="DD129" i="1" s="1"/>
  <c r="DD130" i="1" s="1"/>
  <c r="DD131" i="1" s="1"/>
  <c r="DD132" i="1" s="1"/>
  <c r="DD133" i="1" s="1"/>
  <c r="DD134" i="1" s="1"/>
  <c r="DD135" i="1" s="1"/>
  <c r="DD136" i="1" s="1"/>
  <c r="DD137" i="1" s="1"/>
  <c r="DD138" i="1" s="1"/>
  <c r="DD142" i="1" s="1"/>
  <c r="DD143" i="1" s="1"/>
  <c r="DD144" i="1" s="1"/>
  <c r="DD145" i="1" s="1"/>
  <c r="DD146" i="1" s="1"/>
  <c r="DD147" i="1" s="1"/>
  <c r="DD148" i="1" s="1"/>
  <c r="DD149" i="1" s="1"/>
  <c r="DD150" i="1" s="1"/>
  <c r="DD151" i="1" s="1"/>
  <c r="DD152" i="1" s="1"/>
  <c r="DD153" i="1" s="1"/>
  <c r="DD154" i="1" s="1"/>
  <c r="DD155" i="1" s="1"/>
  <c r="DD156" i="1" s="1"/>
  <c r="DD157" i="1" s="1"/>
  <c r="DD158" i="1" s="1"/>
  <c r="DD159" i="1" s="1"/>
  <c r="DD160" i="1" s="1"/>
  <c r="DD161" i="1" s="1"/>
  <c r="DD162" i="1" s="1"/>
  <c r="DD163" i="1" s="1"/>
  <c r="DD164" i="1" s="1"/>
  <c r="DD165" i="1" s="1"/>
  <c r="DD166" i="1" s="1"/>
  <c r="DD167" i="1" s="1"/>
  <c r="DD168" i="1" s="1"/>
  <c r="DD169" i="1" s="1"/>
  <c r="DD170" i="1" s="1"/>
  <c r="DD171" i="1" s="1"/>
  <c r="DD172" i="1" s="1"/>
  <c r="DD175" i="1" s="1"/>
  <c r="DD176" i="1" s="1"/>
  <c r="DD177" i="1" s="1"/>
  <c r="DD178" i="1" s="1"/>
  <c r="DD179" i="1" s="1"/>
  <c r="DD180" i="1" s="1"/>
  <c r="DD181" i="1" s="1"/>
  <c r="DD182" i="1" s="1"/>
  <c r="DD183" i="1" s="1"/>
  <c r="DD184" i="1" s="1"/>
  <c r="DD185" i="1" s="1"/>
  <c r="N77" i="1"/>
  <c r="O44" i="1"/>
  <c r="S77" i="1"/>
  <c r="T44" i="1"/>
  <c r="BB77" i="1"/>
  <c r="BC44" i="1"/>
  <c r="BH44" i="1"/>
  <c r="BG77" i="1"/>
  <c r="CP77" i="1"/>
  <c r="CQ44" i="1"/>
  <c r="CU77" i="1"/>
  <c r="CV44" i="1"/>
  <c r="DM77" i="1"/>
  <c r="DN44" i="1"/>
  <c r="DU77" i="1"/>
  <c r="DV44" i="1"/>
  <c r="EI44" i="1"/>
  <c r="EH77" i="1"/>
  <c r="EM77" i="1"/>
  <c r="EN44" i="1"/>
  <c r="AC77" i="1"/>
  <c r="AD44" i="1"/>
  <c r="BQ77" i="1"/>
  <c r="BR44" i="1"/>
  <c r="DZ77" i="1"/>
  <c r="EA44" i="1"/>
  <c r="DA77" i="1"/>
  <c r="CZ110" i="1"/>
  <c r="O43" i="1"/>
  <c r="AI43" i="1"/>
  <c r="BC43" i="1"/>
  <c r="BW43" i="1"/>
  <c r="CQ43" i="1"/>
  <c r="EA43" i="1"/>
  <c r="EI43" i="1"/>
  <c r="E44" i="1"/>
  <c r="Y44" i="1"/>
  <c r="AS44" i="1"/>
  <c r="BM44" i="1"/>
  <c r="CG44" i="1"/>
  <c r="DI44" i="1"/>
  <c r="DQ44" i="1"/>
  <c r="ES44" i="1"/>
  <c r="D110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X110" i="1"/>
  <c r="Y77" i="1"/>
  <c r="AR110" i="1"/>
  <c r="AS77" i="1"/>
  <c r="BM77" i="1"/>
  <c r="CF110" i="1"/>
  <c r="CG77" i="1"/>
  <c r="DQ77" i="1"/>
  <c r="DP110" i="1"/>
  <c r="ES77" i="1"/>
  <c r="ER110" i="1"/>
  <c r="BP206" i="1"/>
  <c r="BP174" i="1"/>
  <c r="BU206" i="1"/>
  <c r="BU174" i="1"/>
  <c r="T43" i="1"/>
  <c r="AN43" i="1"/>
  <c r="BH43" i="1"/>
  <c r="CB43" i="1"/>
  <c r="CV43" i="1"/>
  <c r="DD43" i="1"/>
  <c r="EN43" i="1"/>
  <c r="DH110" i="1"/>
  <c r="DI77" i="1"/>
  <c r="EB206" i="1"/>
  <c r="EB174" i="1"/>
  <c r="EG206" i="1"/>
  <c r="EG174" i="1"/>
  <c r="AV206" i="1"/>
  <c r="AV174" i="1"/>
  <c r="BA206" i="1"/>
  <c r="BA174" i="1"/>
  <c r="DT206" i="1"/>
  <c r="DT174" i="1"/>
  <c r="DY206" i="1"/>
  <c r="DY174" i="1"/>
  <c r="AB206" i="1"/>
  <c r="AB174" i="1"/>
  <c r="DL206" i="1"/>
  <c r="DL174" i="1"/>
  <c r="CJ174" i="1"/>
  <c r="CJ206" i="1"/>
  <c r="CO206" i="1"/>
  <c r="CO174" i="1"/>
  <c r="AL206" i="1"/>
  <c r="BF206" i="1"/>
  <c r="BF174" i="1"/>
  <c r="BZ206" i="1"/>
  <c r="BZ174" i="1"/>
  <c r="CT206" i="1"/>
  <c r="CT174" i="1"/>
  <c r="DB206" i="1"/>
  <c r="DB174" i="1"/>
  <c r="EL206" i="1"/>
  <c r="EL174" i="1"/>
  <c r="EV140" i="1"/>
  <c r="AQ206" i="1"/>
  <c r="BK206" i="1"/>
  <c r="BK174" i="1"/>
  <c r="CE206" i="1"/>
  <c r="CE174" i="1"/>
  <c r="CY206" i="1"/>
  <c r="CY174" i="1"/>
  <c r="DG206" i="1"/>
  <c r="DG174" i="1"/>
  <c r="DO206" i="1"/>
  <c r="DO174" i="1"/>
  <c r="EQ206" i="1"/>
  <c r="EQ174" i="1"/>
  <c r="AF174" i="1"/>
  <c r="AZ174" i="1"/>
  <c r="BD174" i="1"/>
  <c r="BT174" i="1"/>
  <c r="BX174" i="1"/>
  <c r="CN174" i="1"/>
  <c r="CR174" i="1"/>
  <c r="DX174" i="1"/>
  <c r="EF174" i="1"/>
  <c r="EJ174" i="1"/>
  <c r="AO174" i="1"/>
  <c r="BE174" i="1"/>
  <c r="BI174" i="1"/>
  <c r="BY174" i="1"/>
  <c r="CC174" i="1"/>
  <c r="CS174" i="1"/>
  <c r="CW174" i="1"/>
  <c r="DE174" i="1"/>
  <c r="EK174" i="1"/>
  <c r="EO174" i="1"/>
  <c r="CM206" i="1"/>
  <c r="DA44" i="1" l="1"/>
  <c r="EH110" i="1"/>
  <c r="EI77" i="1"/>
  <c r="CF141" i="1"/>
  <c r="CG110" i="1"/>
  <c r="AR141" i="1"/>
  <c r="AS110" i="1"/>
  <c r="DZ110" i="1"/>
  <c r="EA77" i="1"/>
  <c r="DM110" i="1"/>
  <c r="DN77" i="1"/>
  <c r="CP110" i="1"/>
  <c r="CQ77" i="1"/>
  <c r="BB110" i="1"/>
  <c r="BC77" i="1"/>
  <c r="N110" i="1"/>
  <c r="O77" i="1"/>
  <c r="EC110" i="1"/>
  <c r="ED77" i="1"/>
  <c r="CK110" i="1"/>
  <c r="CL77" i="1"/>
  <c r="J77" i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I110" i="1"/>
  <c r="AH110" i="1"/>
  <c r="AI77" i="1"/>
  <c r="DQ110" i="1"/>
  <c r="DP141" i="1"/>
  <c r="EV43" i="1"/>
  <c r="CZ141" i="1"/>
  <c r="DA110" i="1"/>
  <c r="BG110" i="1"/>
  <c r="BH77" i="1"/>
  <c r="CA110" i="1"/>
  <c r="CB77" i="1"/>
  <c r="EV44" i="1"/>
  <c r="EV46" i="1"/>
  <c r="BW47" i="1"/>
  <c r="DH141" i="1"/>
  <c r="DI110" i="1"/>
  <c r="ER141" i="1"/>
  <c r="ES110" i="1"/>
  <c r="D141" i="1"/>
  <c r="E110" i="1"/>
  <c r="AD77" i="1"/>
  <c r="AC110" i="1"/>
  <c r="AM110" i="1"/>
  <c r="AN77" i="1"/>
  <c r="BL141" i="1"/>
  <c r="BM110" i="1"/>
  <c r="X141" i="1"/>
  <c r="Y110" i="1"/>
  <c r="BR77" i="1"/>
  <c r="BQ110" i="1"/>
  <c r="EM110" i="1"/>
  <c r="EN77" i="1"/>
  <c r="DU110" i="1"/>
  <c r="DV77" i="1"/>
  <c r="CU110" i="1"/>
  <c r="CV77" i="1"/>
  <c r="S110" i="1"/>
  <c r="T77" i="1"/>
  <c r="DC110" i="1"/>
  <c r="DD77" i="1"/>
  <c r="AX77" i="1"/>
  <c r="AW110" i="1"/>
  <c r="BV110" i="1"/>
  <c r="BW77" i="1"/>
  <c r="AW141" i="1" l="1"/>
  <c r="AX110" i="1"/>
  <c r="BW48" i="1"/>
  <c r="EV47" i="1"/>
  <c r="CA141" i="1"/>
  <c r="CB110" i="1"/>
  <c r="DU141" i="1"/>
  <c r="DV110" i="1"/>
  <c r="AH141" i="1"/>
  <c r="AI110" i="1"/>
  <c r="CK141" i="1"/>
  <c r="CL110" i="1"/>
  <c r="N141" i="1"/>
  <c r="O110" i="1"/>
  <c r="CP141" i="1"/>
  <c r="CQ110" i="1"/>
  <c r="DZ141" i="1"/>
  <c r="EA110" i="1"/>
  <c r="CF174" i="1"/>
  <c r="CG141" i="1"/>
  <c r="EV77" i="1"/>
  <c r="BG141" i="1"/>
  <c r="BH110" i="1"/>
  <c r="DP174" i="1"/>
  <c r="DQ141" i="1"/>
  <c r="I141" i="1"/>
  <c r="J110" i="1"/>
  <c r="BQ141" i="1"/>
  <c r="BR110" i="1"/>
  <c r="AC141" i="1"/>
  <c r="AD110" i="1"/>
  <c r="CZ174" i="1"/>
  <c r="DA141" i="1"/>
  <c r="S141" i="1"/>
  <c r="T110" i="1"/>
  <c r="BL174" i="1"/>
  <c r="BM141" i="1"/>
  <c r="ER174" i="1"/>
  <c r="ES141" i="1"/>
  <c r="BV141" i="1"/>
  <c r="BW110" i="1"/>
  <c r="DC141" i="1"/>
  <c r="DD110" i="1"/>
  <c r="CU141" i="1"/>
  <c r="CV110" i="1"/>
  <c r="EM141" i="1"/>
  <c r="EN110" i="1"/>
  <c r="X174" i="1"/>
  <c r="Y141" i="1"/>
  <c r="AM141" i="1"/>
  <c r="AN110" i="1"/>
  <c r="D174" i="1"/>
  <c r="E141" i="1"/>
  <c r="DH174" i="1"/>
  <c r="DI141" i="1"/>
  <c r="EC141" i="1"/>
  <c r="ED110" i="1"/>
  <c r="BB141" i="1"/>
  <c r="BC110" i="1"/>
  <c r="DM141" i="1"/>
  <c r="DN110" i="1"/>
  <c r="AR174" i="1"/>
  <c r="AS141" i="1"/>
  <c r="EH141" i="1"/>
  <c r="EI110" i="1"/>
  <c r="EH174" i="1" l="1"/>
  <c r="EI141" i="1"/>
  <c r="DM174" i="1"/>
  <c r="DN141" i="1"/>
  <c r="EC174" i="1"/>
  <c r="ED141" i="1"/>
  <c r="E174" i="1"/>
  <c r="C5" i="1" s="1"/>
  <c r="D206" i="1"/>
  <c r="E206" i="1" s="1"/>
  <c r="C4" i="1" s="1"/>
  <c r="Y174" i="1"/>
  <c r="W5" i="1" s="1"/>
  <c r="X206" i="1"/>
  <c r="Y206" i="1" s="1"/>
  <c r="W4" i="1" s="1"/>
  <c r="CU174" i="1"/>
  <c r="CV141" i="1"/>
  <c r="BV174" i="1"/>
  <c r="BW141" i="1"/>
  <c r="BM174" i="1"/>
  <c r="BK5" i="1" s="1"/>
  <c r="BL206" i="1"/>
  <c r="BM206" i="1" s="1"/>
  <c r="BK4" i="1" s="1"/>
  <c r="DA174" i="1"/>
  <c r="CY5" i="1" s="1"/>
  <c r="CZ206" i="1"/>
  <c r="DA206" i="1" s="1"/>
  <c r="CY4" i="1" s="1"/>
  <c r="BQ174" i="1"/>
  <c r="BR141" i="1"/>
  <c r="DQ174" i="1"/>
  <c r="DP206" i="1"/>
  <c r="DQ206" i="1" s="1"/>
  <c r="CG174" i="1"/>
  <c r="CE5" i="1" s="1"/>
  <c r="CF206" i="1"/>
  <c r="CG206" i="1" s="1"/>
  <c r="CE4" i="1" s="1"/>
  <c r="CP174" i="1"/>
  <c r="CQ141" i="1"/>
  <c r="CK174" i="1"/>
  <c r="CL141" i="1"/>
  <c r="DU174" i="1"/>
  <c r="DV141" i="1"/>
  <c r="BW49" i="1"/>
  <c r="EV48" i="1"/>
  <c r="AS174" i="1"/>
  <c r="AQ5" i="1" s="1"/>
  <c r="AR206" i="1"/>
  <c r="AS206" i="1" s="1"/>
  <c r="AQ4" i="1" s="1"/>
  <c r="BB174" i="1"/>
  <c r="BC141" i="1"/>
  <c r="DI174" i="1"/>
  <c r="DH206" i="1"/>
  <c r="DI206" i="1" s="1"/>
  <c r="AM174" i="1"/>
  <c r="AN141" i="1"/>
  <c r="EM174" i="1"/>
  <c r="EN141" i="1"/>
  <c r="DC174" i="1"/>
  <c r="DD141" i="1"/>
  <c r="ES174" i="1"/>
  <c r="ER206" i="1"/>
  <c r="ES206" i="1" s="1"/>
  <c r="S174" i="1"/>
  <c r="T141" i="1"/>
  <c r="AC174" i="1"/>
  <c r="AD141" i="1"/>
  <c r="I174" i="1"/>
  <c r="J141" i="1"/>
  <c r="BG174" i="1"/>
  <c r="BH141" i="1"/>
  <c r="EV110" i="1"/>
  <c r="DZ174" i="1"/>
  <c r="EA141" i="1"/>
  <c r="N174" i="1"/>
  <c r="O141" i="1"/>
  <c r="AH174" i="1"/>
  <c r="AI141" i="1"/>
  <c r="CA174" i="1"/>
  <c r="CB141" i="1"/>
  <c r="AW174" i="1"/>
  <c r="AX141" i="1"/>
  <c r="EA174" i="1" l="1"/>
  <c r="DZ206" i="1"/>
  <c r="EA206" i="1" s="1"/>
  <c r="J174" i="1"/>
  <c r="I206" i="1"/>
  <c r="J206" i="1" s="1"/>
  <c r="S206" i="1"/>
  <c r="T206" i="1" s="1"/>
  <c r="T174" i="1"/>
  <c r="AM206" i="1"/>
  <c r="AN206" i="1" s="1"/>
  <c r="AN174" i="1"/>
  <c r="BC174" i="1"/>
  <c r="BA5" i="1" s="1"/>
  <c r="BB206" i="1"/>
  <c r="BC206" i="1" s="1"/>
  <c r="BA4" i="1" s="1"/>
  <c r="BR174" i="1"/>
  <c r="BQ206" i="1"/>
  <c r="BR206" i="1" s="1"/>
  <c r="CU206" i="1"/>
  <c r="CV206" i="1" s="1"/>
  <c r="CV174" i="1"/>
  <c r="DN174" i="1"/>
  <c r="DL5" i="1" s="1"/>
  <c r="DM206" i="1"/>
  <c r="DN206" i="1" s="1"/>
  <c r="DL4" i="1" s="1"/>
  <c r="CA206" i="1"/>
  <c r="CB206" i="1" s="1"/>
  <c r="CB174" i="1"/>
  <c r="O174" i="1"/>
  <c r="M5" i="1" s="1"/>
  <c r="N206" i="1"/>
  <c r="O206" i="1" s="1"/>
  <c r="M4" i="1" s="1"/>
  <c r="EV141" i="1"/>
  <c r="AX174" i="1"/>
  <c r="AW206" i="1"/>
  <c r="AX206" i="1" s="1"/>
  <c r="AI174" i="1"/>
  <c r="AG5" i="1" s="1"/>
  <c r="AH206" i="1"/>
  <c r="AI206" i="1" s="1"/>
  <c r="AG4" i="1" s="1"/>
  <c r="DC206" i="1"/>
  <c r="DD206" i="1" s="1"/>
  <c r="DD174" i="1"/>
  <c r="EV49" i="1"/>
  <c r="BW50" i="1"/>
  <c r="CL174" i="1"/>
  <c r="CK206" i="1"/>
  <c r="CL206" i="1" s="1"/>
  <c r="BG206" i="1"/>
  <c r="BH206" i="1" s="1"/>
  <c r="BH174" i="1"/>
  <c r="AD174" i="1"/>
  <c r="AC206" i="1"/>
  <c r="AD206" i="1" s="1"/>
  <c r="EM206" i="1"/>
  <c r="EN206" i="1" s="1"/>
  <c r="EN174" i="1"/>
  <c r="DV174" i="1"/>
  <c r="DU206" i="1"/>
  <c r="DV206" i="1" s="1"/>
  <c r="CQ174" i="1"/>
  <c r="CO5" i="1" s="1"/>
  <c r="CP206" i="1"/>
  <c r="CQ206" i="1" s="1"/>
  <c r="CO4" i="1" s="1"/>
  <c r="BW174" i="1"/>
  <c r="BV206" i="1"/>
  <c r="BW206" i="1" s="1"/>
  <c r="BU4" i="1" s="1"/>
  <c r="ED174" i="1"/>
  <c r="EC206" i="1"/>
  <c r="ED206" i="1" s="1"/>
  <c r="EI174" i="1"/>
  <c r="EH206" i="1"/>
  <c r="EI206" i="1" s="1"/>
  <c r="EV174" i="1" l="1"/>
  <c r="BU5" i="1"/>
  <c r="BW51" i="1"/>
  <c r="EV50" i="1"/>
  <c r="BW52" i="1" l="1"/>
  <c r="EV51" i="1"/>
  <c r="BW53" i="1" l="1"/>
  <c r="EV52" i="1"/>
  <c r="BW54" i="1" l="1"/>
  <c r="EV53" i="1"/>
  <c r="BW55" i="1" l="1"/>
  <c r="EV54" i="1"/>
  <c r="BW56" i="1" l="1"/>
  <c r="EV55" i="1"/>
  <c r="EV56" i="1" l="1"/>
  <c r="BW57" i="1"/>
  <c r="EV57" i="1" l="1"/>
  <c r="BW58" i="1"/>
  <c r="BW59" i="1" l="1"/>
  <c r="EV58" i="1"/>
  <c r="BW60" i="1" l="1"/>
  <c r="EV59" i="1"/>
  <c r="EV60" i="1" l="1"/>
  <c r="BW61" i="1"/>
  <c r="EV61" i="1" l="1"/>
  <c r="BW62" i="1"/>
  <c r="BW63" i="1" l="1"/>
  <c r="EV62" i="1"/>
  <c r="BW64" i="1" l="1"/>
  <c r="EV63" i="1"/>
  <c r="EV64" i="1" l="1"/>
  <c r="BW65" i="1"/>
  <c r="BW66" i="1" l="1"/>
  <c r="EV65" i="1"/>
  <c r="BW67" i="1" l="1"/>
  <c r="EV66" i="1"/>
  <c r="BW68" i="1" l="1"/>
  <c r="EV67" i="1"/>
  <c r="BW69" i="1" l="1"/>
  <c r="EV68" i="1"/>
  <c r="BW70" i="1" l="1"/>
  <c r="EV69" i="1"/>
  <c r="EV70" i="1" l="1"/>
  <c r="BW71" i="1"/>
  <c r="BW72" i="1" l="1"/>
  <c r="EV71" i="1"/>
  <c r="EV72" i="1" l="1"/>
  <c r="BW73" i="1"/>
  <c r="BW74" i="1" l="1"/>
  <c r="EV73" i="1"/>
  <c r="EV74" i="1" l="1"/>
  <c r="BW75" i="1"/>
  <c r="BW78" i="1" l="1"/>
  <c r="EV75" i="1"/>
  <c r="EV78" i="1" l="1"/>
  <c r="BW79" i="1"/>
  <c r="EV79" i="1" l="1"/>
  <c r="BW80" i="1"/>
  <c r="BW81" i="1" l="1"/>
  <c r="EV80" i="1"/>
  <c r="BW82" i="1" l="1"/>
  <c r="EV81" i="1"/>
  <c r="EV82" i="1" l="1"/>
  <c r="BW83" i="1"/>
  <c r="EV83" i="1" l="1"/>
  <c r="BW84" i="1"/>
  <c r="BW85" i="1" l="1"/>
  <c r="EV84" i="1"/>
  <c r="BW86" i="1" l="1"/>
  <c r="EV85" i="1"/>
  <c r="EV86" i="1" l="1"/>
  <c r="BW87" i="1"/>
  <c r="EV87" i="1" l="1"/>
  <c r="BW88" i="1"/>
  <c r="BW89" i="1" l="1"/>
  <c r="EV88" i="1"/>
  <c r="BW90" i="1" l="1"/>
  <c r="EV89" i="1"/>
  <c r="EV90" i="1" l="1"/>
  <c r="BW91" i="1"/>
  <c r="EV91" i="1" l="1"/>
  <c r="BW92" i="1"/>
  <c r="BW93" i="1" l="1"/>
  <c r="EV92" i="1"/>
  <c r="BW94" i="1" l="1"/>
  <c r="EV93" i="1"/>
  <c r="EV94" i="1" l="1"/>
  <c r="BW95" i="1"/>
  <c r="BW96" i="1" l="1"/>
  <c r="EV95" i="1"/>
  <c r="EV96" i="1" l="1"/>
  <c r="BW97" i="1"/>
  <c r="BW98" i="1" l="1"/>
  <c r="EV97" i="1"/>
  <c r="EV98" i="1" l="1"/>
  <c r="BW99" i="1"/>
  <c r="BW100" i="1" l="1"/>
  <c r="EV99" i="1"/>
  <c r="EV100" i="1" l="1"/>
  <c r="BW101" i="1"/>
  <c r="EV101" i="1" l="1"/>
  <c r="BW102" i="1"/>
  <c r="BW103" i="1" l="1"/>
  <c r="EV102" i="1"/>
  <c r="EV103" i="1" l="1"/>
  <c r="BW104" i="1"/>
  <c r="EV104" i="1" l="1"/>
  <c r="BW105" i="1"/>
  <c r="BW106" i="1" l="1"/>
  <c r="EV105" i="1"/>
  <c r="BW107" i="1" l="1"/>
  <c r="EV106" i="1"/>
  <c r="BW108" i="1" l="1"/>
  <c r="EV107" i="1"/>
  <c r="BW111" i="1" l="1"/>
  <c r="EV108" i="1"/>
  <c r="BW112" i="1" l="1"/>
  <c r="EV111" i="1"/>
  <c r="BW113" i="1" l="1"/>
  <c r="EV112" i="1"/>
  <c r="BW114" i="1" l="1"/>
  <c r="EV113" i="1"/>
  <c r="BW115" i="1" l="1"/>
  <c r="EV114" i="1"/>
  <c r="BW116" i="1" l="1"/>
  <c r="EV115" i="1"/>
  <c r="BW117" i="1" l="1"/>
  <c r="EV116" i="1"/>
  <c r="BW118" i="1" l="1"/>
  <c r="EV117" i="1"/>
  <c r="BW119" i="1" l="1"/>
  <c r="EV118" i="1"/>
  <c r="BW120" i="1" l="1"/>
  <c r="EV119" i="1"/>
  <c r="BW121" i="1" l="1"/>
  <c r="EV120" i="1"/>
  <c r="BW122" i="1" l="1"/>
  <c r="EV121" i="1"/>
  <c r="BW123" i="1" l="1"/>
  <c r="EV122" i="1"/>
  <c r="BW124" i="1" l="1"/>
  <c r="EV123" i="1"/>
  <c r="BW125" i="1" l="1"/>
  <c r="EV124" i="1"/>
  <c r="BW126" i="1" l="1"/>
  <c r="EV125" i="1"/>
  <c r="BW127" i="1" l="1"/>
  <c r="EV126" i="1"/>
  <c r="BW128" i="1" l="1"/>
  <c r="EV127" i="1"/>
  <c r="BW129" i="1" l="1"/>
  <c r="EV128" i="1"/>
  <c r="BW130" i="1" l="1"/>
  <c r="EV129" i="1"/>
  <c r="BW131" i="1" l="1"/>
  <c r="EV130" i="1"/>
  <c r="BW132" i="1" l="1"/>
  <c r="EV131" i="1"/>
  <c r="BW133" i="1" l="1"/>
  <c r="EV132" i="1"/>
  <c r="BW134" i="1" l="1"/>
  <c r="EV133" i="1"/>
  <c r="EV134" i="1" l="1"/>
  <c r="BW135" i="1"/>
  <c r="BW136" i="1" l="1"/>
  <c r="EV135" i="1"/>
  <c r="EV136" i="1" l="1"/>
  <c r="BW137" i="1"/>
  <c r="BW138" i="1" l="1"/>
  <c r="EV137" i="1"/>
  <c r="BW139" i="1" l="1"/>
  <c r="EV138" i="1"/>
  <c r="BW142" i="1" l="1"/>
  <c r="EV139" i="1"/>
  <c r="EV142" i="1" l="1"/>
  <c r="BW143" i="1"/>
  <c r="EV143" i="1" l="1"/>
  <c r="BW144" i="1"/>
  <c r="BW145" i="1" l="1"/>
  <c r="EV144" i="1"/>
  <c r="BW146" i="1" l="1"/>
  <c r="EV145" i="1"/>
  <c r="BW147" i="1" l="1"/>
  <c r="EV146" i="1"/>
  <c r="EV147" i="1" l="1"/>
  <c r="BW148" i="1"/>
  <c r="BW149" i="1" l="1"/>
  <c r="EV148" i="1"/>
  <c r="EV149" i="1" l="1"/>
  <c r="BW150" i="1"/>
  <c r="EV150" i="1" l="1"/>
  <c r="BW151" i="1"/>
  <c r="EV151" i="1" l="1"/>
  <c r="BW152" i="1"/>
  <c r="BW153" i="1" l="1"/>
  <c r="EV152" i="1"/>
  <c r="EV153" i="1" l="1"/>
  <c r="BW154" i="1"/>
  <c r="EV154" i="1" l="1"/>
  <c r="BW155" i="1"/>
  <c r="EV155" i="1" l="1"/>
  <c r="BW156" i="1"/>
  <c r="BW157" i="1" l="1"/>
  <c r="EV156" i="1"/>
  <c r="EV157" i="1" l="1"/>
  <c r="BW158" i="1"/>
  <c r="EV158" i="1" l="1"/>
  <c r="BW159" i="1"/>
  <c r="EV159" i="1" l="1"/>
  <c r="BW160" i="1"/>
  <c r="EV160" i="1" l="1"/>
  <c r="BW161" i="1"/>
  <c r="BW162" i="1" l="1"/>
  <c r="EV161" i="1"/>
  <c r="EV162" i="1" l="1"/>
  <c r="BW163" i="1"/>
  <c r="BW164" i="1" l="1"/>
  <c r="EV163" i="1"/>
  <c r="EV164" i="1" l="1"/>
  <c r="BW165" i="1"/>
  <c r="BW166" i="1" l="1"/>
  <c r="EV165" i="1"/>
  <c r="EV166" i="1" l="1"/>
  <c r="BW167" i="1"/>
  <c r="EV167" i="1" l="1"/>
  <c r="BW168" i="1"/>
  <c r="EV168" i="1" l="1"/>
  <c r="BW169" i="1"/>
  <c r="BW170" i="1" l="1"/>
  <c r="EV169" i="1"/>
  <c r="EV170" i="1" l="1"/>
  <c r="BW171" i="1"/>
  <c r="EV171" i="1" l="1"/>
  <c r="BW172" i="1"/>
  <c r="EV172" i="1" s="1"/>
</calcChain>
</file>

<file path=xl/sharedStrings.xml><?xml version="1.0" encoding="utf-8"?>
<sst xmlns="http://schemas.openxmlformats.org/spreadsheetml/2006/main" count="940" uniqueCount="88">
  <si>
    <t>岩見沢市降雪状況（岩見沢測候所）</t>
  </si>
  <si>
    <t>※過去の降雪量及び除排雪経費（より除雪委託料基準700㎝→650㎝）　±10㎝で±10,000千円（設計変更）</t>
  </si>
  <si>
    <t>区分</t>
  </si>
  <si>
    <r>
      <rPr>
        <sz val="11"/>
        <color theme="1"/>
        <rFont val="Century"/>
        <family val="1"/>
      </rPr>
      <t>H24</t>
    </r>
    <r>
      <rPr>
        <sz val="11"/>
        <color rgb="FF000000"/>
        <rFont val="ＭＳ Ｐ明朝"/>
        <family val="1"/>
        <charset val="128"/>
      </rPr>
      <t>年</t>
    </r>
  </si>
  <si>
    <r>
      <rPr>
        <sz val="11"/>
        <color theme="1"/>
        <rFont val="Century"/>
        <family val="1"/>
      </rPr>
      <t>H23</t>
    </r>
    <r>
      <rPr>
        <sz val="11"/>
        <color rgb="FF000000"/>
        <rFont val="ＭＳ Ｐ明朝"/>
        <family val="1"/>
        <charset val="128"/>
      </rPr>
      <t>年</t>
    </r>
  </si>
  <si>
    <r>
      <rPr>
        <sz val="11"/>
        <color theme="1"/>
        <rFont val="Century"/>
        <family val="1"/>
      </rPr>
      <t>H22</t>
    </r>
    <r>
      <rPr>
        <sz val="11"/>
        <color rgb="FF000000"/>
        <rFont val="ＭＳ Ｐ明朝"/>
        <family val="1"/>
        <charset val="128"/>
      </rPr>
      <t>年</t>
    </r>
  </si>
  <si>
    <r>
      <rPr>
        <sz val="11"/>
        <color theme="1"/>
        <rFont val="Century"/>
        <family val="1"/>
      </rPr>
      <t>H18年</t>
    </r>
  </si>
  <si>
    <r>
      <rPr>
        <sz val="11"/>
        <color theme="1"/>
        <rFont val="Century"/>
        <family val="1"/>
      </rPr>
      <t>H17年</t>
    </r>
  </si>
  <si>
    <r>
      <rPr>
        <sz val="11"/>
        <color theme="1"/>
        <rFont val="Century"/>
        <family val="1"/>
      </rPr>
      <t>H16年</t>
    </r>
  </si>
  <si>
    <r>
      <rPr>
        <sz val="11"/>
        <color theme="1"/>
        <rFont val="Century"/>
        <family val="1"/>
      </rPr>
      <t>H15年</t>
    </r>
  </si>
  <si>
    <r>
      <rPr>
        <sz val="11"/>
        <color theme="1"/>
        <rFont val="Century"/>
        <family val="1"/>
      </rPr>
      <t>H14年</t>
    </r>
  </si>
  <si>
    <r>
      <rPr>
        <sz val="11"/>
        <color theme="1"/>
        <rFont val="Century"/>
        <family val="1"/>
      </rPr>
      <t>H13年</t>
    </r>
  </si>
  <si>
    <r>
      <rPr>
        <sz val="11"/>
        <color theme="1"/>
        <rFont val="Century"/>
        <family val="1"/>
      </rPr>
      <t>H12年</t>
    </r>
  </si>
  <si>
    <r>
      <rPr>
        <sz val="11"/>
        <color theme="1"/>
        <rFont val="Century"/>
        <family val="1"/>
      </rPr>
      <t>H21年</t>
    </r>
  </si>
  <si>
    <r>
      <rPr>
        <sz val="11"/>
        <color theme="1"/>
        <rFont val="Century"/>
        <family val="1"/>
      </rPr>
      <t>H20年</t>
    </r>
  </si>
  <si>
    <r>
      <rPr>
        <sz val="11"/>
        <color theme="1"/>
        <rFont val="Century"/>
        <family val="1"/>
      </rPr>
      <t>H19年</t>
    </r>
  </si>
  <si>
    <r>
      <rPr>
        <sz val="11"/>
        <color theme="1"/>
        <rFont val="Century"/>
        <family val="1"/>
      </rPr>
      <t>H11年</t>
    </r>
  </si>
  <si>
    <r>
      <rPr>
        <sz val="11"/>
        <color theme="1"/>
        <rFont val="Century"/>
        <family val="1"/>
      </rPr>
      <t>H10年</t>
    </r>
  </si>
  <si>
    <r>
      <rPr>
        <sz val="11"/>
        <color theme="1"/>
        <rFont val="Century"/>
        <family val="1"/>
      </rPr>
      <t>H9年</t>
    </r>
  </si>
  <si>
    <r>
      <rPr>
        <sz val="11"/>
        <color theme="1"/>
        <rFont val="Century"/>
        <family val="1"/>
      </rPr>
      <t>H8年</t>
    </r>
  </si>
  <si>
    <r>
      <rPr>
        <sz val="11"/>
        <color theme="1"/>
        <rFont val="Century"/>
        <family val="1"/>
      </rPr>
      <t>H7年</t>
    </r>
  </si>
  <si>
    <r>
      <rPr>
        <sz val="11"/>
        <color theme="1"/>
        <rFont val="Century"/>
        <family val="1"/>
      </rPr>
      <t>H6年</t>
    </r>
  </si>
  <si>
    <r>
      <rPr>
        <sz val="11"/>
        <color theme="1"/>
        <rFont val="Century"/>
        <family val="1"/>
      </rPr>
      <t>H5年</t>
    </r>
  </si>
  <si>
    <r>
      <rPr>
        <sz val="11"/>
        <color theme="1"/>
        <rFont val="Century"/>
        <family val="1"/>
      </rPr>
      <t>S44</t>
    </r>
    <r>
      <rPr>
        <sz val="11"/>
        <color theme="1"/>
        <rFont val="ＭＳ Ｐ明朝"/>
        <family val="1"/>
        <charset val="128"/>
      </rPr>
      <t>年</t>
    </r>
  </si>
  <si>
    <t>降雪量（シーズン計）</t>
  </si>
  <si>
    <r>
      <rPr>
        <sz val="11"/>
        <color rgb="FF000000"/>
        <rFont val="ＭＳ Ｐゴシック"/>
        <family val="3"/>
        <charset val="128"/>
      </rPr>
      <t>降雪量</t>
    </r>
    <r>
      <rPr>
        <sz val="8"/>
        <color rgb="FF000000"/>
        <rFont val="ＭＳ Ｐゴシック"/>
        <family val="3"/>
        <charset val="128"/>
      </rPr>
      <t>（～3月）（～3/31）</t>
    </r>
  </si>
  <si>
    <t>当初予算額（億円）</t>
  </si>
  <si>
    <t>決算額（億円）</t>
  </si>
  <si>
    <t>月</t>
  </si>
  <si>
    <t>月日</t>
  </si>
  <si>
    <t>R03年度（札幌市）</t>
  </si>
  <si>
    <t>R02年度（札幌市）</t>
  </si>
  <si>
    <t>R01年度（札幌市）</t>
  </si>
  <si>
    <t>H30年度（岩見沢市）</t>
  </si>
  <si>
    <t>H30年度（札幌市）</t>
  </si>
  <si>
    <t>H29年度（岩見沢市）</t>
  </si>
  <si>
    <t>H29年度（札幌市）</t>
  </si>
  <si>
    <t>H28年度（岩見沢市）</t>
  </si>
  <si>
    <t>H28年度（札幌市）</t>
  </si>
  <si>
    <t>H27年度（岩見沢市）</t>
  </si>
  <si>
    <t>H27年度（札幌市）</t>
  </si>
  <si>
    <t>H26年度（岩見沢市）</t>
  </si>
  <si>
    <t>H26年度（札幌市）</t>
  </si>
  <si>
    <t>H25年度（岩見沢市）</t>
  </si>
  <si>
    <t>H25年度（札幌市）</t>
  </si>
  <si>
    <t>H24年度（岩見沢市）</t>
  </si>
  <si>
    <t>H24年度（札幌市）</t>
  </si>
  <si>
    <t>H23年度（12/16本部設置）</t>
  </si>
  <si>
    <t>H23年度（札幌市）</t>
  </si>
  <si>
    <t>H22年度（1/18本部設置）</t>
  </si>
  <si>
    <t>H21年度</t>
  </si>
  <si>
    <t>降雪平均</t>
  </si>
  <si>
    <t>雪の量（気象庁8時現在）</t>
  </si>
  <si>
    <t>気温</t>
  </si>
  <si>
    <t>雪の量</t>
  </si>
  <si>
    <t>H24雪の量</t>
  </si>
  <si>
    <t>H23雪の量</t>
  </si>
  <si>
    <t>雪の量（気象庁9時現在）</t>
  </si>
  <si>
    <t>雪の量（故障中の71㎝ｏｎ）</t>
  </si>
  <si>
    <t>（㉑～㉘)</t>
  </si>
  <si>
    <t>積雪</t>
  </si>
  <si>
    <t>降雪</t>
  </si>
  <si>
    <t>累計</t>
  </si>
  <si>
    <t>最高</t>
  </si>
  <si>
    <t>最低</t>
  </si>
  <si>
    <t>10月</t>
  </si>
  <si>
    <t>月計（積雪・気温は平均）</t>
  </si>
  <si>
    <t>11月</t>
  </si>
  <si>
    <t>-</t>
  </si>
  <si>
    <t>－</t>
  </si>
  <si>
    <r>
      <rPr>
        <sz val="12"/>
        <color rgb="FF000000"/>
        <rFont val="ＭＳ Ｐ明朝"/>
        <family val="1"/>
        <charset val="128"/>
      </rPr>
      <t>－</t>
    </r>
  </si>
  <si>
    <t>欠測</t>
  </si>
  <si>
    <t>12月</t>
  </si>
  <si>
    <t>1月</t>
  </si>
  <si>
    <t>2月</t>
  </si>
  <si>
    <t>3月</t>
  </si>
  <si>
    <t>14.1</t>
  </si>
  <si>
    <t>4月</t>
  </si>
  <si>
    <t>.</t>
  </si>
  <si>
    <t>※H24.1.15～1.17は気象庁観測機故障のため、不正確（参考値だが、消防データとの差は71㎝）</t>
  </si>
  <si>
    <t>気温</t>
    <rPh sb="0" eb="2">
      <t>キオン</t>
    </rPh>
    <phoneticPr fontId="44"/>
  </si>
  <si>
    <t>R06年度（岩見沢市）</t>
    <phoneticPr fontId="44"/>
  </si>
  <si>
    <t>R06年度（札幌市）</t>
    <phoneticPr fontId="44"/>
  </si>
  <si>
    <t>R05年度（岩見沢市）</t>
    <phoneticPr fontId="44"/>
  </si>
  <si>
    <t>R05年度（札幌市）</t>
    <phoneticPr fontId="44"/>
  </si>
  <si>
    <t>R04年度（岩見沢市）</t>
    <phoneticPr fontId="44"/>
  </si>
  <si>
    <t>R03年度（岩見沢市）</t>
    <phoneticPr fontId="44"/>
  </si>
  <si>
    <t>R02年度（岩見沢市）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</si>
</sst>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General&quot;℃&quot;"/>
    <numFmt numFmtId="177" formatCode="m&quot;月&quot;d&quot;日&quot;;@"/>
    <numFmt numFmtId="178" formatCode="0.0&quot;℃&quot;"/>
    <numFmt numFmtId="179" formatCode="0.0&quot;㎝&quot;"/>
    <numFmt numFmtId="180" formatCode="0&quot;㎝&quot;"/>
    <numFmt numFmtId="181" formatCode="0.0_ "/>
  </numFmts>
  <fonts count="46">
    <font>
      <sz val="11"/>
      <color theme="1"/>
      <name val="Century"/>
      <family val="1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Century"/>
      <family val="1"/>
    </font>
    <font>
      <sz val="14"/>
      <color rgb="FF000000"/>
      <name val="HGS明朝E"/>
      <family val="1"/>
      <charset val="128"/>
    </font>
    <font>
      <sz val="12"/>
      <color rgb="FF000000"/>
      <name val="HGS明朝E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i/>
      <sz val="12"/>
      <color rgb="FF000000"/>
      <name val="ＭＳ Ｐゴシック"/>
      <family val="3"/>
      <charset val="128"/>
    </font>
    <font>
      <sz val="12"/>
      <color rgb="FF000000"/>
      <name val="Century"/>
      <family val="1"/>
    </font>
    <font>
      <sz val="12"/>
      <color rgb="FF000000"/>
      <name val="ＭＳ Ｐ明朝"/>
      <family val="1"/>
      <charset val="128"/>
    </font>
    <font>
      <i/>
      <sz val="12"/>
      <color rgb="FF000000"/>
      <name val="Century"/>
      <family val="1"/>
    </font>
    <font>
      <i/>
      <sz val="12"/>
      <color rgb="FF000000"/>
      <name val="ＭＳ Ｐ明朝"/>
      <family val="1"/>
      <charset val="128"/>
    </font>
    <font>
      <sz val="12"/>
      <name val="Century"/>
      <family val="1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Century"/>
      <family val="1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Century"/>
      <family val="1"/>
    </font>
    <font>
      <sz val="11"/>
      <color rgb="FF9C6500"/>
      <name val="Century"/>
      <family val="1"/>
    </font>
    <font>
      <sz val="11"/>
      <color rgb="FFFA7D00"/>
      <name val="Century"/>
      <family val="1"/>
    </font>
    <font>
      <sz val="11"/>
      <color rgb="FF9C0006"/>
      <name val="Century"/>
      <family val="1"/>
    </font>
    <font>
      <b/>
      <sz val="11"/>
      <color rgb="FFFA7D00"/>
      <name val="Century"/>
      <family val="1"/>
    </font>
    <font>
      <sz val="11"/>
      <color rgb="FFFF0000"/>
      <name val="Century"/>
      <family val="1"/>
    </font>
    <font>
      <b/>
      <sz val="15"/>
      <color theme="3"/>
      <name val="Century"/>
      <family val="1"/>
    </font>
    <font>
      <b/>
      <sz val="13"/>
      <color theme="3"/>
      <name val="Century"/>
      <family val="1"/>
    </font>
    <font>
      <b/>
      <sz val="11"/>
      <color theme="3"/>
      <name val="Century"/>
      <family val="1"/>
    </font>
    <font>
      <b/>
      <sz val="11"/>
      <color theme="1"/>
      <name val="Century"/>
      <family val="1"/>
    </font>
    <font>
      <b/>
      <sz val="11"/>
      <color rgb="FF3F3F3F"/>
      <name val="Century"/>
      <family val="1"/>
    </font>
    <font>
      <i/>
      <sz val="11"/>
      <color rgb="FF7F7F7F"/>
      <name val="Century"/>
      <family val="1"/>
    </font>
    <font>
      <sz val="11"/>
      <color rgb="FF3F3F76"/>
      <name val="Century"/>
      <family val="1"/>
    </font>
    <font>
      <sz val="11"/>
      <color rgb="FF006100"/>
      <name val="Century"/>
      <family val="1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2"/>
      <color rgb="FF0000FF"/>
      <name val="Century"/>
      <family val="1"/>
    </font>
    <font>
      <i/>
      <sz val="12"/>
      <color theme="1"/>
      <name val="Century"/>
      <family val="1"/>
    </font>
    <font>
      <i/>
      <sz val="12"/>
      <color rgb="FFFF0000"/>
      <name val="Century"/>
      <family val="1"/>
    </font>
    <font>
      <sz val="12"/>
      <color rgb="FF0000FF"/>
      <name val="Century"/>
      <family val="1"/>
    </font>
    <font>
      <i/>
      <sz val="12"/>
      <name val="Century"/>
      <family val="1"/>
    </font>
    <font>
      <sz val="11"/>
      <color theme="1"/>
      <name val="Century"/>
      <family val="1"/>
    </font>
    <font>
      <sz val="6"/>
      <name val="ＭＳ Ｐ明朝"/>
      <family val="1"/>
      <charset val="128"/>
    </font>
    <font>
      <u/>
      <sz val="12"/>
      <name val="Century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3" fillId="2" borderId="0" applyNumberFormat="0" applyBorder="0" applyProtection="0"/>
    <xf numFmtId="0" fontId="43" fillId="3" borderId="0" applyNumberFormat="0" applyBorder="0" applyProtection="0"/>
    <xf numFmtId="0" fontId="43" fillId="4" borderId="0" applyNumberFormat="0" applyBorder="0" applyProtection="0"/>
    <xf numFmtId="0" fontId="43" fillId="5" borderId="0" applyNumberFormat="0" applyBorder="0" applyProtection="0"/>
    <xf numFmtId="0" fontId="43" fillId="6" borderId="0" applyNumberFormat="0" applyBorder="0" applyProtection="0"/>
    <xf numFmtId="0" fontId="43" fillId="7" borderId="0" applyNumberFormat="0" applyBorder="0" applyProtection="0"/>
    <xf numFmtId="0" fontId="43" fillId="8" borderId="0" applyNumberFormat="0" applyBorder="0" applyProtection="0"/>
    <xf numFmtId="0" fontId="43" fillId="9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3" fillId="12" borderId="0" applyNumberFormat="0" applyBorder="0" applyProtection="0"/>
    <xf numFmtId="0" fontId="43" fillId="13" borderId="0" applyNumberFormat="0" applyBorder="0" applyProtection="0"/>
    <xf numFmtId="0" fontId="16" fillId="14" borderId="0" applyNumberFormat="0" applyBorder="0" applyProtection="0"/>
    <xf numFmtId="0" fontId="16" fillId="15" borderId="0" applyNumberFormat="0" applyBorder="0" applyProtection="0"/>
    <xf numFmtId="0" fontId="16" fillId="16" borderId="0" applyNumberFormat="0" applyBorder="0" applyProtection="0"/>
    <xf numFmtId="0" fontId="16" fillId="17" borderId="0" applyNumberFormat="0" applyBorder="0" applyProtection="0"/>
    <xf numFmtId="0" fontId="16" fillId="18" borderId="0" applyNumberFormat="0" applyBorder="0" applyProtection="0"/>
    <xf numFmtId="0" fontId="16" fillId="19" borderId="0" applyNumberFormat="0" applyBorder="0" applyProtection="0"/>
    <xf numFmtId="0" fontId="16" fillId="20" borderId="0" applyNumberFormat="0" applyBorder="0" applyProtection="0"/>
    <xf numFmtId="0" fontId="16" fillId="21" borderId="0" applyNumberFormat="0" applyBorder="0" applyProtection="0"/>
    <xf numFmtId="0" fontId="16" fillId="22" borderId="0" applyNumberFormat="0" applyBorder="0" applyProtection="0"/>
    <xf numFmtId="0" fontId="16" fillId="23" borderId="0" applyNumberFormat="0" applyBorder="0" applyProtection="0"/>
    <xf numFmtId="0" fontId="16" fillId="24" borderId="0" applyNumberFormat="0" applyBorder="0" applyProtection="0"/>
    <xf numFmtId="0" fontId="16" fillId="25" borderId="0" applyNumberFormat="0" applyBorder="0" applyProtection="0"/>
    <xf numFmtId="0" fontId="17" fillId="0" borderId="0" applyNumberFormat="0" applyFill="0" applyBorder="0" applyProtection="0"/>
    <xf numFmtId="0" fontId="18" fillId="26" borderId="1" applyNumberFormat="0" applyProtection="0"/>
    <xf numFmtId="0" fontId="19" fillId="27" borderId="0" applyNumberFormat="0" applyBorder="0" applyProtection="0"/>
    <xf numFmtId="0" fontId="3" fillId="28" borderId="2" applyNumberFormat="0" applyFont="0" applyProtection="0"/>
    <xf numFmtId="0" fontId="20" fillId="0" borderId="3" applyNumberFormat="0" applyFill="0" applyProtection="0"/>
    <xf numFmtId="0" fontId="21" fillId="29" borderId="0" applyNumberFormat="0" applyBorder="0" applyProtection="0"/>
    <xf numFmtId="0" fontId="22" fillId="30" borderId="4" applyNumberFormat="0" applyProtection="0"/>
    <xf numFmtId="0" fontId="23" fillId="0" borderId="0" applyNumberFormat="0" applyFill="0" applyBorder="0" applyProtection="0"/>
    <xf numFmtId="0" fontId="24" fillId="0" borderId="5" applyNumberFormat="0" applyFill="0" applyProtection="0"/>
    <xf numFmtId="0" fontId="25" fillId="0" borderId="6" applyNumberFormat="0" applyFill="0" applyProtection="0"/>
    <xf numFmtId="0" fontId="26" fillId="0" borderId="7" applyNumberFormat="0" applyFill="0" applyProtection="0"/>
    <xf numFmtId="0" fontId="26" fillId="0" borderId="0" applyNumberFormat="0" applyFill="0" applyBorder="0" applyProtection="0"/>
    <xf numFmtId="0" fontId="27" fillId="0" borderId="8" applyNumberFormat="0" applyFill="0" applyProtection="0"/>
    <xf numFmtId="0" fontId="28" fillId="30" borderId="9" applyNumberFormat="0" applyProtection="0"/>
    <xf numFmtId="0" fontId="29" fillId="0" borderId="0" applyNumberFormat="0" applyFill="0" applyBorder="0" applyProtection="0"/>
    <xf numFmtId="0" fontId="30" fillId="31" borderId="4" applyNumberFormat="0" applyProtection="0"/>
    <xf numFmtId="0" fontId="6" fillId="0" borderId="0"/>
    <xf numFmtId="0" fontId="2" fillId="0" borderId="0">
      <alignment vertical="center"/>
    </xf>
    <xf numFmtId="0" fontId="31" fillId="32" borderId="0" applyNumberFormat="0" applyBorder="0" applyProtection="0"/>
    <xf numFmtId="38" fontId="43" fillId="0" borderId="0" applyFont="0" applyFill="0" applyBorder="0" applyProtection="0"/>
    <xf numFmtId="0" fontId="2" fillId="0" borderId="0"/>
    <xf numFmtId="0" fontId="2" fillId="0" borderId="0">
      <alignment vertical="center"/>
    </xf>
    <xf numFmtId="0" fontId="43" fillId="0" borderId="0">
      <alignment vertical="center"/>
    </xf>
  </cellStyleXfs>
  <cellXfs count="301">
    <xf numFmtId="0" fontId="0" fillId="0" borderId="0" xfId="0">
      <alignment vertical="center"/>
    </xf>
    <xf numFmtId="0" fontId="4" fillId="0" borderId="0" xfId="52" applyFont="1">
      <alignment vertical="center"/>
    </xf>
    <xf numFmtId="179" fontId="8" fillId="0" borderId="10" xfId="52" applyNumberFormat="1" applyFont="1" applyBorder="1" applyAlignment="1">
      <alignment vertical="center" shrinkToFit="1"/>
    </xf>
    <xf numFmtId="180" fontId="8" fillId="0" borderId="11" xfId="52" applyNumberFormat="1" applyFont="1" applyBorder="1" applyAlignment="1">
      <alignment vertical="center" shrinkToFit="1"/>
    </xf>
    <xf numFmtId="178" fontId="8" fillId="0" borderId="11" xfId="52" applyNumberFormat="1" applyFont="1" applyBorder="1" applyAlignment="1">
      <alignment vertical="center" shrinkToFit="1"/>
    </xf>
    <xf numFmtId="178" fontId="8" fillId="0" borderId="12" xfId="52" applyNumberFormat="1" applyFont="1" applyBorder="1" applyAlignment="1">
      <alignment vertical="center" shrinkToFit="1"/>
    </xf>
    <xf numFmtId="179" fontId="7" fillId="0" borderId="11" xfId="52" applyNumberFormat="1" applyFont="1" applyBorder="1" applyAlignment="1">
      <alignment vertical="center" shrinkToFit="1"/>
    </xf>
    <xf numFmtId="180" fontId="7" fillId="0" borderId="11" xfId="52" applyNumberFormat="1" applyFont="1" applyBorder="1" applyAlignment="1">
      <alignment vertical="center" shrinkToFit="1"/>
    </xf>
    <xf numFmtId="178" fontId="7" fillId="0" borderId="11" xfId="52" applyNumberFormat="1" applyFont="1" applyBorder="1" applyAlignment="1">
      <alignment vertical="center" shrinkToFit="1"/>
    </xf>
    <xf numFmtId="179" fontId="7" fillId="0" borderId="10" xfId="52" applyNumberFormat="1" applyFont="1" applyBorder="1" applyAlignment="1">
      <alignment vertical="center" shrinkToFit="1"/>
    </xf>
    <xf numFmtId="178" fontId="7" fillId="0" borderId="12" xfId="52" applyNumberFormat="1" applyFont="1" applyBorder="1" applyAlignment="1">
      <alignment vertical="center" shrinkToFit="1"/>
    </xf>
    <xf numFmtId="180" fontId="7" fillId="33" borderId="11" xfId="52" applyNumberFormat="1" applyFont="1" applyFill="1" applyBorder="1" applyAlignment="1">
      <alignment vertical="center" shrinkToFit="1"/>
    </xf>
    <xf numFmtId="180" fontId="7" fillId="0" borderId="13" xfId="52" applyNumberFormat="1" applyFont="1" applyBorder="1" applyAlignment="1">
      <alignment vertical="center" shrinkToFit="1"/>
    </xf>
    <xf numFmtId="178" fontId="7" fillId="0" borderId="13" xfId="52" applyNumberFormat="1" applyFont="1" applyBorder="1" applyAlignment="1">
      <alignment vertical="center" shrinkToFit="1"/>
    </xf>
    <xf numFmtId="179" fontId="7" fillId="0" borderId="14" xfId="52" applyNumberFormat="1" applyFont="1" applyBorder="1" applyAlignment="1">
      <alignment vertical="center" shrinkToFit="1"/>
    </xf>
    <xf numFmtId="180" fontId="7" fillId="33" borderId="13" xfId="52" applyNumberFormat="1" applyFont="1" applyFill="1" applyBorder="1" applyAlignment="1">
      <alignment vertical="center" shrinkToFit="1"/>
    </xf>
    <xf numFmtId="178" fontId="7" fillId="0" borderId="15" xfId="52" applyNumberFormat="1" applyFont="1" applyBorder="1" applyAlignment="1">
      <alignment vertical="center" shrinkToFit="1"/>
    </xf>
    <xf numFmtId="180" fontId="8" fillId="33" borderId="11" xfId="52" applyNumberFormat="1" applyFont="1" applyFill="1" applyBorder="1" applyAlignment="1">
      <alignment vertical="center" shrinkToFit="1"/>
    </xf>
    <xf numFmtId="177" fontId="9" fillId="0" borderId="16" xfId="52" applyNumberFormat="1" applyFont="1" applyBorder="1">
      <alignment vertical="center"/>
    </xf>
    <xf numFmtId="0" fontId="9" fillId="0" borderId="17" xfId="52" applyFont="1" applyBorder="1" applyAlignment="1">
      <alignment vertical="center" shrinkToFit="1"/>
    </xf>
    <xf numFmtId="0" fontId="10" fillId="0" borderId="17" xfId="52" applyFont="1" applyBorder="1" applyAlignment="1">
      <alignment horizontal="center" vertical="center" shrinkToFit="1"/>
    </xf>
    <xf numFmtId="0" fontId="11" fillId="0" borderId="18" xfId="52" applyFont="1" applyBorder="1" applyAlignment="1">
      <alignment vertical="center" shrinkToFit="1"/>
    </xf>
    <xf numFmtId="0" fontId="12" fillId="0" borderId="17" xfId="52" applyFont="1" applyBorder="1" applyAlignment="1">
      <alignment horizontal="center" vertical="center" shrinkToFit="1"/>
    </xf>
    <xf numFmtId="0" fontId="11" fillId="0" borderId="17" xfId="52" applyFont="1" applyBorder="1" applyAlignment="1">
      <alignment vertical="center" shrinkToFit="1"/>
    </xf>
    <xf numFmtId="0" fontId="9" fillId="0" borderId="18" xfId="52" applyFont="1" applyBorder="1" applyAlignment="1">
      <alignment vertical="center" shrinkToFit="1"/>
    </xf>
    <xf numFmtId="0" fontId="9" fillId="0" borderId="17" xfId="52" applyFont="1" applyBorder="1" applyAlignment="1">
      <alignment horizontal="center" vertical="center" shrinkToFit="1"/>
    </xf>
    <xf numFmtId="177" fontId="9" fillId="0" borderId="20" xfId="52" applyNumberFormat="1" applyFont="1" applyBorder="1">
      <alignment vertical="center"/>
    </xf>
    <xf numFmtId="0" fontId="9" fillId="0" borderId="20" xfId="52" applyFont="1" applyBorder="1" applyAlignment="1">
      <alignment vertical="center" shrinkToFit="1"/>
    </xf>
    <xf numFmtId="0" fontId="10" fillId="0" borderId="21" xfId="52" applyFont="1" applyBorder="1" applyAlignment="1">
      <alignment horizontal="center" vertical="center" shrinkToFit="1"/>
    </xf>
    <xf numFmtId="0" fontId="11" fillId="0" borderId="22" xfId="52" applyFont="1" applyBorder="1" applyAlignment="1">
      <alignment vertical="center" shrinkToFit="1"/>
    </xf>
    <xf numFmtId="0" fontId="12" fillId="0" borderId="21" xfId="52" applyFont="1" applyBorder="1" applyAlignment="1">
      <alignment horizontal="center" vertical="center" shrinkToFit="1"/>
    </xf>
    <xf numFmtId="0" fontId="11" fillId="0" borderId="20" xfId="52" applyFont="1" applyBorder="1" applyAlignment="1">
      <alignment vertical="center" shrinkToFit="1"/>
    </xf>
    <xf numFmtId="0" fontId="9" fillId="0" borderId="22" xfId="52" applyFont="1" applyBorder="1" applyAlignment="1">
      <alignment vertical="center" shrinkToFit="1"/>
    </xf>
    <xf numFmtId="0" fontId="9" fillId="0" borderId="24" xfId="52" applyFont="1" applyBorder="1" applyAlignment="1">
      <alignment vertical="center" shrinkToFit="1"/>
    </xf>
    <xf numFmtId="0" fontId="9" fillId="0" borderId="21" xfId="52" applyFont="1" applyBorder="1" applyAlignment="1">
      <alignment vertical="center" shrinkToFit="1"/>
    </xf>
    <xf numFmtId="0" fontId="9" fillId="0" borderId="21" xfId="52" applyFont="1" applyBorder="1" applyAlignment="1">
      <alignment horizontal="center" vertical="center" shrinkToFit="1"/>
    </xf>
    <xf numFmtId="177" fontId="9" fillId="0" borderId="25" xfId="52" applyNumberFormat="1" applyFont="1" applyBorder="1">
      <alignment vertical="center"/>
    </xf>
    <xf numFmtId="0" fontId="9" fillId="0" borderId="26" xfId="52" applyFont="1" applyBorder="1" applyAlignment="1">
      <alignment vertical="center" shrinkToFit="1"/>
    </xf>
    <xf numFmtId="0" fontId="11" fillId="0" borderId="27" xfId="52" applyFont="1" applyBorder="1" applyAlignment="1">
      <alignment vertical="center" shrinkToFit="1"/>
    </xf>
    <xf numFmtId="0" fontId="11" fillId="0" borderId="26" xfId="52" applyFont="1" applyBorder="1" applyAlignment="1">
      <alignment vertical="center" shrinkToFit="1"/>
    </xf>
    <xf numFmtId="177" fontId="9" fillId="0" borderId="26" xfId="52" applyNumberFormat="1" applyFont="1" applyBorder="1">
      <alignment vertical="center"/>
    </xf>
    <xf numFmtId="0" fontId="9" fillId="0" borderId="27" xfId="52" applyFont="1" applyBorder="1" applyAlignment="1">
      <alignment vertical="center" shrinkToFit="1"/>
    </xf>
    <xf numFmtId="0" fontId="10" fillId="0" borderId="26" xfId="52" applyFont="1" applyBorder="1" applyAlignment="1">
      <alignment horizontal="center" vertical="center" shrinkToFit="1"/>
    </xf>
    <xf numFmtId="177" fontId="7" fillId="0" borderId="11" xfId="52" applyNumberFormat="1" applyFont="1" applyBorder="1" applyAlignment="1">
      <alignment horizontal="center" vertical="center" shrinkToFit="1"/>
    </xf>
    <xf numFmtId="0" fontId="13" fillId="0" borderId="22" xfId="46" applyFont="1" applyBorder="1" applyAlignment="1" applyProtection="1">
      <alignment vertical="center" shrinkToFit="1"/>
      <protection locked="0"/>
    </xf>
    <xf numFmtId="0" fontId="13" fillId="0" borderId="20" xfId="46" applyFont="1" applyBorder="1" applyAlignment="1">
      <alignment horizontal="right" vertical="center" shrinkToFit="1"/>
    </xf>
    <xf numFmtId="0" fontId="11" fillId="0" borderId="24" xfId="52" applyFont="1" applyBorder="1" applyAlignment="1">
      <alignment vertical="center" shrinkToFit="1"/>
    </xf>
    <xf numFmtId="0" fontId="11" fillId="0" borderId="21" xfId="52" applyFont="1" applyBorder="1" applyAlignment="1">
      <alignment vertical="center" shrinkToFit="1"/>
    </xf>
    <xf numFmtId="0" fontId="9" fillId="0" borderId="22" xfId="47" applyFont="1" applyBorder="1" applyAlignment="1">
      <alignment vertical="center" shrinkToFit="1"/>
    </xf>
    <xf numFmtId="0" fontId="9" fillId="34" borderId="22" xfId="47" applyFont="1" applyFill="1" applyBorder="1" applyAlignment="1">
      <alignment vertical="center" shrinkToFit="1"/>
    </xf>
    <xf numFmtId="0" fontId="9" fillId="34" borderId="20" xfId="47" applyFont="1" applyFill="1" applyBorder="1" applyAlignment="1">
      <alignment horizontal="right" vertical="center" shrinkToFit="1"/>
    </xf>
    <xf numFmtId="0" fontId="13" fillId="0" borderId="20" xfId="46" applyFont="1" applyBorder="1" applyAlignment="1" applyProtection="1">
      <alignment horizontal="right" vertical="center" shrinkToFit="1"/>
      <protection locked="0"/>
    </xf>
    <xf numFmtId="0" fontId="13" fillId="0" borderId="22" xfId="46" applyFont="1" applyBorder="1" applyAlignment="1" applyProtection="1">
      <alignment horizontal="right" vertical="center" shrinkToFit="1"/>
      <protection locked="0"/>
    </xf>
    <xf numFmtId="177" fontId="9" fillId="0" borderId="17" xfId="52" applyNumberFormat="1" applyFont="1" applyBorder="1">
      <alignment vertical="center"/>
    </xf>
    <xf numFmtId="177" fontId="7" fillId="0" borderId="13" xfId="52" applyNumberFormat="1" applyFont="1" applyBorder="1" applyAlignment="1">
      <alignment horizontal="center" vertical="center" shrinkToFit="1"/>
    </xf>
    <xf numFmtId="0" fontId="10" fillId="0" borderId="31" xfId="52" applyFont="1" applyBorder="1" applyAlignment="1">
      <alignment horizontal="center" vertical="center" shrinkToFit="1"/>
    </xf>
    <xf numFmtId="0" fontId="10" fillId="0" borderId="32" xfId="52" applyFont="1" applyBorder="1" applyAlignment="1">
      <alignment horizontal="center" vertical="center" shrinkToFit="1"/>
    </xf>
    <xf numFmtId="0" fontId="10" fillId="0" borderId="33" xfId="52" applyFont="1" applyBorder="1" applyAlignment="1">
      <alignment horizontal="center" vertical="center" shrinkToFit="1"/>
    </xf>
    <xf numFmtId="0" fontId="12" fillId="0" borderId="20" xfId="52" applyFont="1" applyBorder="1" applyAlignment="1">
      <alignment horizontal="center" vertical="center" shrinkToFit="1"/>
    </xf>
    <xf numFmtId="0" fontId="14" fillId="0" borderId="0" xfId="52" applyFont="1">
      <alignment vertical="center"/>
    </xf>
    <xf numFmtId="0" fontId="0" fillId="0" borderId="20" xfId="52" applyFont="1" applyBorder="1">
      <alignment vertical="center"/>
    </xf>
    <xf numFmtId="180" fontId="0" fillId="0" borderId="20" xfId="52" applyNumberFormat="1" applyFont="1" applyBorder="1">
      <alignment vertical="center"/>
    </xf>
    <xf numFmtId="0" fontId="0" fillId="0" borderId="20" xfId="52" applyFont="1" applyBorder="1" applyAlignment="1">
      <alignment horizontal="center" vertical="center"/>
    </xf>
    <xf numFmtId="0" fontId="15" fillId="0" borderId="20" xfId="52" applyFont="1" applyBorder="1">
      <alignment vertical="center"/>
    </xf>
    <xf numFmtId="0" fontId="14" fillId="0" borderId="20" xfId="52" applyFont="1" applyBorder="1" applyAlignment="1">
      <alignment horizontal="center" vertical="center"/>
    </xf>
    <xf numFmtId="0" fontId="15" fillId="0" borderId="0" xfId="52" applyFont="1">
      <alignment vertical="center"/>
    </xf>
    <xf numFmtId="176" fontId="9" fillId="0" borderId="17" xfId="52" applyNumberFormat="1" applyFont="1" applyBorder="1" applyAlignment="1">
      <alignment vertical="center" shrinkToFit="1"/>
    </xf>
    <xf numFmtId="176" fontId="9" fillId="0" borderId="20" xfId="52" applyNumberFormat="1" applyFont="1" applyBorder="1" applyAlignment="1">
      <alignment vertical="center" shrinkToFit="1"/>
    </xf>
    <xf numFmtId="176" fontId="9" fillId="0" borderId="26" xfId="52" applyNumberFormat="1" applyFont="1" applyBorder="1" applyAlignment="1">
      <alignment vertical="center" shrinkToFit="1"/>
    </xf>
    <xf numFmtId="176" fontId="9" fillId="0" borderId="23" xfId="52" applyNumberFormat="1" applyFont="1" applyBorder="1" applyAlignment="1">
      <alignment vertical="center" shrinkToFit="1"/>
    </xf>
    <xf numFmtId="176" fontId="9" fillId="0" borderId="19" xfId="52" applyNumberFormat="1" applyFont="1" applyBorder="1" applyAlignment="1">
      <alignment vertical="center" shrinkToFit="1"/>
    </xf>
    <xf numFmtId="176" fontId="9" fillId="0" borderId="28" xfId="52" applyNumberFormat="1" applyFont="1" applyBorder="1" applyAlignment="1">
      <alignment vertical="center" shrinkToFit="1"/>
    </xf>
    <xf numFmtId="0" fontId="9" fillId="33" borderId="20" xfId="52" applyFont="1" applyFill="1" applyBorder="1" applyAlignment="1">
      <alignment vertical="center" shrinkToFit="1"/>
    </xf>
    <xf numFmtId="0" fontId="32" fillId="0" borderId="0" xfId="52" applyFont="1">
      <alignment vertical="center"/>
    </xf>
    <xf numFmtId="0" fontId="23" fillId="0" borderId="0" xfId="52" applyFont="1">
      <alignment vertical="center"/>
    </xf>
    <xf numFmtId="180" fontId="0" fillId="33" borderId="20" xfId="52" applyNumberFormat="1" applyFont="1" applyFill="1" applyBorder="1">
      <alignment vertical="center"/>
    </xf>
    <xf numFmtId="0" fontId="0" fillId="33" borderId="20" xfId="52" applyFont="1" applyFill="1" applyBorder="1" applyAlignment="1">
      <alignment horizontal="center" vertical="center"/>
    </xf>
    <xf numFmtId="0" fontId="33" fillId="0" borderId="0" xfId="52" applyFont="1">
      <alignment vertical="center"/>
    </xf>
    <xf numFmtId="0" fontId="15" fillId="0" borderId="20" xfId="52" applyFont="1" applyBorder="1" applyAlignment="1">
      <alignment vertical="center" wrapText="1"/>
    </xf>
    <xf numFmtId="177" fontId="9" fillId="0" borderId="21" xfId="52" applyNumberFormat="1" applyFont="1" applyBorder="1">
      <alignment vertical="center"/>
    </xf>
    <xf numFmtId="177" fontId="9" fillId="0" borderId="34" xfId="52" applyNumberFormat="1" applyFont="1" applyBorder="1">
      <alignment vertical="center"/>
    </xf>
    <xf numFmtId="0" fontId="37" fillId="35" borderId="35" xfId="52" applyFont="1" applyFill="1" applyBorder="1">
      <alignment vertical="center"/>
    </xf>
    <xf numFmtId="0" fontId="37" fillId="35" borderId="36" xfId="52" applyFont="1" applyFill="1" applyBorder="1">
      <alignment vertical="center"/>
    </xf>
    <xf numFmtId="0" fontId="11" fillId="0" borderId="37" xfId="52" applyFont="1" applyBorder="1" applyAlignment="1">
      <alignment vertical="center" shrinkToFit="1"/>
    </xf>
    <xf numFmtId="0" fontId="11" fillId="0" borderId="20" xfId="52" applyFont="1" applyBorder="1" applyAlignment="1">
      <alignment horizontal="center" vertical="center" shrinkToFit="1"/>
    </xf>
    <xf numFmtId="0" fontId="39" fillId="35" borderId="20" xfId="52" applyFont="1" applyFill="1" applyBorder="1">
      <alignment vertical="center"/>
    </xf>
    <xf numFmtId="0" fontId="39" fillId="35" borderId="30" xfId="52" applyFont="1" applyFill="1" applyBorder="1">
      <alignment vertical="center"/>
    </xf>
    <xf numFmtId="0" fontId="39" fillId="35" borderId="38" xfId="52" applyFont="1" applyFill="1" applyBorder="1">
      <alignment vertical="center"/>
    </xf>
    <xf numFmtId="0" fontId="39" fillId="35" borderId="0" xfId="52" applyFont="1" applyFill="1">
      <alignment vertical="center"/>
    </xf>
    <xf numFmtId="0" fontId="39" fillId="35" borderId="35" xfId="52" applyFont="1" applyFill="1" applyBorder="1">
      <alignment vertical="center"/>
    </xf>
    <xf numFmtId="0" fontId="39" fillId="35" borderId="36" xfId="52" applyFont="1" applyFill="1" applyBorder="1">
      <alignment vertical="center"/>
    </xf>
    <xf numFmtId="0" fontId="40" fillId="35" borderId="20" xfId="52" applyFont="1" applyFill="1" applyBorder="1">
      <alignment vertical="center"/>
    </xf>
    <xf numFmtId="0" fontId="39" fillId="35" borderId="39" xfId="52" applyFont="1" applyFill="1" applyBorder="1">
      <alignment vertical="center"/>
    </xf>
    <xf numFmtId="0" fontId="10" fillId="0" borderId="17" xfId="52" applyFont="1" applyBorder="1" applyAlignment="1">
      <alignment vertical="center" shrinkToFit="1"/>
    </xf>
    <xf numFmtId="0" fontId="10" fillId="0" borderId="20" xfId="52" applyFont="1" applyBorder="1" applyAlignment="1">
      <alignment vertical="center" shrinkToFit="1"/>
    </xf>
    <xf numFmtId="0" fontId="41" fillId="0" borderId="40" xfId="52" applyFont="1" applyBorder="1">
      <alignment vertical="center"/>
    </xf>
    <xf numFmtId="0" fontId="41" fillId="0" borderId="20" xfId="52" applyFont="1" applyBorder="1">
      <alignment vertical="center"/>
    </xf>
    <xf numFmtId="0" fontId="0" fillId="0" borderId="40" xfId="52" applyFont="1" applyBorder="1">
      <alignment vertical="center"/>
    </xf>
    <xf numFmtId="0" fontId="12" fillId="0" borderId="21" xfId="52" applyFont="1" applyBorder="1" applyAlignment="1">
      <alignment horizontal="right" vertical="center" shrinkToFit="1"/>
    </xf>
    <xf numFmtId="0" fontId="11" fillId="0" borderId="20" xfId="52" applyFont="1" applyBorder="1" applyAlignment="1">
      <alignment horizontal="right" vertical="center" shrinkToFit="1"/>
    </xf>
    <xf numFmtId="0" fontId="9" fillId="0" borderId="41" xfId="52" applyFont="1" applyBorder="1" applyAlignment="1">
      <alignment vertical="center" shrinkToFit="1"/>
    </xf>
    <xf numFmtId="0" fontId="38" fillId="0" borderId="40" xfId="52" applyFont="1" applyBorder="1">
      <alignment vertical="center"/>
    </xf>
    <xf numFmtId="0" fontId="38" fillId="0" borderId="20" xfId="52" applyFont="1" applyBorder="1">
      <alignment vertical="center"/>
    </xf>
    <xf numFmtId="0" fontId="9" fillId="0" borderId="42" xfId="52" applyFont="1" applyBorder="1" applyAlignment="1">
      <alignment vertical="center" shrinkToFit="1"/>
    </xf>
    <xf numFmtId="176" fontId="9" fillId="0" borderId="41" xfId="52" applyNumberFormat="1" applyFont="1" applyBorder="1" applyAlignment="1">
      <alignment vertical="center" shrinkToFit="1"/>
    </xf>
    <xf numFmtId="176" fontId="9" fillId="0" borderId="43" xfId="52" applyNumberFormat="1" applyFont="1" applyBorder="1" applyAlignment="1">
      <alignment vertical="center" shrinkToFit="1"/>
    </xf>
    <xf numFmtId="0" fontId="35" fillId="0" borderId="40" xfId="52" applyFont="1" applyBorder="1" applyAlignment="1">
      <alignment horizontal="center" vertical="center"/>
    </xf>
    <xf numFmtId="0" fontId="39" fillId="0" borderId="20" xfId="52" applyFont="1" applyBorder="1">
      <alignment vertical="center"/>
    </xf>
    <xf numFmtId="0" fontId="35" fillId="0" borderId="40" xfId="52" applyFont="1" applyBorder="1" applyAlignment="1">
      <alignment horizontal="center" vertical="center" shrinkToFit="1"/>
    </xf>
    <xf numFmtId="0" fontId="39" fillId="0" borderId="45" xfId="52" applyFont="1" applyBorder="1">
      <alignment vertical="center"/>
    </xf>
    <xf numFmtId="0" fontId="39" fillId="0" borderId="22" xfId="52" applyFont="1" applyBorder="1">
      <alignment vertical="center"/>
    </xf>
    <xf numFmtId="0" fontId="9" fillId="0" borderId="20" xfId="47" applyFont="1" applyBorder="1" applyAlignment="1">
      <alignment horizontal="right" vertical="center" shrinkToFit="1"/>
    </xf>
    <xf numFmtId="181" fontId="0" fillId="0" borderId="40" xfId="52" applyNumberFormat="1" applyFont="1" applyBorder="1">
      <alignment vertical="center"/>
    </xf>
    <xf numFmtId="0" fontId="9" fillId="0" borderId="31" xfId="52" applyFont="1" applyBorder="1" applyAlignment="1">
      <alignment vertical="center" shrinkToFit="1"/>
    </xf>
    <xf numFmtId="0" fontId="10" fillId="0" borderId="27" xfId="52" applyFont="1" applyBorder="1" applyAlignment="1">
      <alignment vertical="center" shrinkToFit="1"/>
    </xf>
    <xf numFmtId="0" fontId="10" fillId="0" borderId="18" xfId="52" applyFont="1" applyBorder="1" applyAlignment="1">
      <alignment vertical="center" shrinkToFit="1"/>
    </xf>
    <xf numFmtId="0" fontId="10" fillId="0" borderId="22" xfId="52" applyFont="1" applyBorder="1" applyAlignment="1">
      <alignment vertical="center" shrinkToFit="1"/>
    </xf>
    <xf numFmtId="0" fontId="41" fillId="0" borderId="46" xfId="52" applyFont="1" applyBorder="1">
      <alignment vertical="center"/>
    </xf>
    <xf numFmtId="0" fontId="38" fillId="35" borderId="47" xfId="52" applyFont="1" applyFill="1" applyBorder="1">
      <alignment vertical="center"/>
    </xf>
    <xf numFmtId="0" fontId="41" fillId="0" borderId="23" xfId="52" applyFont="1" applyBorder="1">
      <alignment vertical="center"/>
    </xf>
    <xf numFmtId="0" fontId="38" fillId="35" borderId="22" xfId="52" applyFont="1" applyFill="1" applyBorder="1">
      <alignment vertical="center"/>
    </xf>
    <xf numFmtId="0" fontId="9" fillId="0" borderId="29" xfId="52" applyFont="1" applyBorder="1" applyAlignment="1">
      <alignment vertical="center" shrinkToFit="1"/>
    </xf>
    <xf numFmtId="180" fontId="7" fillId="0" borderId="12" xfId="52" applyNumberFormat="1" applyFont="1" applyBorder="1" applyAlignment="1">
      <alignment vertical="center" shrinkToFit="1"/>
    </xf>
    <xf numFmtId="0" fontId="9" fillId="0" borderId="19" xfId="52" applyFont="1" applyBorder="1" applyAlignment="1">
      <alignment vertical="center" shrinkToFit="1"/>
    </xf>
    <xf numFmtId="0" fontId="36" fillId="35" borderId="48" xfId="52" applyFont="1" applyFill="1" applyBorder="1">
      <alignment vertical="center"/>
    </xf>
    <xf numFmtId="0" fontId="9" fillId="0" borderId="23" xfId="52" applyFont="1" applyBorder="1" applyAlignment="1">
      <alignment vertical="center" shrinkToFit="1"/>
    </xf>
    <xf numFmtId="0" fontId="9" fillId="0" borderId="28" xfId="52" applyFont="1" applyBorder="1" applyAlignment="1">
      <alignment vertical="center" shrinkToFit="1"/>
    </xf>
    <xf numFmtId="0" fontId="38" fillId="0" borderId="22" xfId="52" applyFont="1" applyBorder="1">
      <alignment vertical="center"/>
    </xf>
    <xf numFmtId="180" fontId="7" fillId="33" borderId="12" xfId="52" applyNumberFormat="1" applyFont="1" applyFill="1" applyBorder="1" applyAlignment="1">
      <alignment vertical="center" shrinkToFit="1"/>
    </xf>
    <xf numFmtId="0" fontId="38" fillId="35" borderId="48" xfId="52" applyFont="1" applyFill="1" applyBorder="1">
      <alignment vertical="center"/>
    </xf>
    <xf numFmtId="0" fontId="38" fillId="35" borderId="49" xfId="52" applyFont="1" applyFill="1" applyBorder="1">
      <alignment vertical="center"/>
    </xf>
    <xf numFmtId="0" fontId="9" fillId="0" borderId="32" xfId="52" applyFont="1" applyBorder="1" applyAlignment="1">
      <alignment vertical="center" shrinkToFit="1"/>
    </xf>
    <xf numFmtId="179" fontId="8" fillId="0" borderId="11" xfId="52" applyNumberFormat="1" applyFont="1" applyBorder="1" applyAlignment="1">
      <alignment vertical="center" shrinkToFit="1"/>
    </xf>
    <xf numFmtId="0" fontId="0" fillId="0" borderId="0" xfId="52" applyFont="1">
      <alignment vertical="center"/>
    </xf>
    <xf numFmtId="0" fontId="11" fillId="0" borderId="41" xfId="52" applyFont="1" applyBorder="1" applyAlignment="1">
      <alignment vertical="center" shrinkToFit="1"/>
    </xf>
    <xf numFmtId="0" fontId="11" fillId="0" borderId="42" xfId="52" applyFont="1" applyBorder="1" applyAlignment="1">
      <alignment vertical="center" shrinkToFit="1"/>
    </xf>
    <xf numFmtId="180" fontId="8" fillId="0" borderId="51" xfId="52" applyNumberFormat="1" applyFont="1" applyBorder="1" applyAlignment="1">
      <alignment vertical="center" shrinkToFit="1"/>
    </xf>
    <xf numFmtId="179" fontId="8" fillId="0" borderId="54" xfId="52" applyNumberFormat="1" applyFont="1" applyBorder="1" applyAlignment="1">
      <alignment vertical="center" shrinkToFit="1"/>
    </xf>
    <xf numFmtId="180" fontId="8" fillId="0" borderId="55" xfId="52" applyNumberFormat="1" applyFont="1" applyBorder="1" applyAlignment="1">
      <alignment vertical="center" shrinkToFit="1"/>
    </xf>
    <xf numFmtId="180" fontId="8" fillId="33" borderId="52" xfId="52" applyNumberFormat="1" applyFont="1" applyFill="1" applyBorder="1" applyAlignment="1">
      <alignment vertical="center" shrinkToFit="1"/>
    </xf>
    <xf numFmtId="178" fontId="8" fillId="0" borderId="52" xfId="52" applyNumberFormat="1" applyFont="1" applyBorder="1" applyAlignment="1">
      <alignment vertical="center" shrinkToFit="1"/>
    </xf>
    <xf numFmtId="178" fontId="8" fillId="0" borderId="53" xfId="52" applyNumberFormat="1" applyFont="1" applyBorder="1" applyAlignment="1">
      <alignment vertical="center" shrinkToFit="1"/>
    </xf>
    <xf numFmtId="180" fontId="7" fillId="33" borderId="52" xfId="52" applyNumberFormat="1" applyFont="1" applyFill="1" applyBorder="1" applyAlignment="1">
      <alignment vertical="center" shrinkToFit="1"/>
    </xf>
    <xf numFmtId="180" fontId="8" fillId="0" borderId="52" xfId="52" applyNumberFormat="1" applyFont="1" applyBorder="1" applyAlignment="1">
      <alignment vertical="center" shrinkToFit="1"/>
    </xf>
    <xf numFmtId="0" fontId="11" fillId="0" borderId="56" xfId="52" applyFont="1" applyBorder="1" applyAlignment="1">
      <alignment vertical="center" shrinkToFit="1"/>
    </xf>
    <xf numFmtId="0" fontId="41" fillId="0" borderId="17" xfId="52" applyFont="1" applyBorder="1" applyAlignment="1">
      <alignment vertical="center" shrinkToFit="1"/>
    </xf>
    <xf numFmtId="0" fontId="38" fillId="0" borderId="17" xfId="52" applyFont="1" applyBorder="1" applyAlignment="1">
      <alignment vertical="center" shrinkToFit="1"/>
    </xf>
    <xf numFmtId="0" fontId="42" fillId="36" borderId="18" xfId="52" applyFont="1" applyFill="1" applyBorder="1" applyAlignment="1">
      <alignment vertical="center" shrinkToFit="1"/>
    </xf>
    <xf numFmtId="0" fontId="42" fillId="0" borderId="17" xfId="52" applyFont="1" applyBorder="1" applyAlignment="1">
      <alignment vertical="center" shrinkToFit="1"/>
    </xf>
    <xf numFmtId="0" fontId="41" fillId="0" borderId="20" xfId="52" applyFont="1" applyBorder="1" applyAlignment="1">
      <alignment vertical="center" shrinkToFit="1"/>
    </xf>
    <xf numFmtId="0" fontId="38" fillId="0" borderId="20" xfId="52" applyFont="1" applyBorder="1" applyAlignment="1">
      <alignment vertical="center" shrinkToFit="1"/>
    </xf>
    <xf numFmtId="0" fontId="42" fillId="36" borderId="22" xfId="52" applyFont="1" applyFill="1" applyBorder="1" applyAlignment="1">
      <alignment vertical="center" shrinkToFit="1"/>
    </xf>
    <xf numFmtId="0" fontId="42" fillId="0" borderId="20" xfId="52" applyFont="1" applyBorder="1" applyAlignment="1">
      <alignment vertical="center" shrinkToFit="1"/>
    </xf>
    <xf numFmtId="0" fontId="41" fillId="0" borderId="41" xfId="52" applyFont="1" applyBorder="1" applyAlignment="1">
      <alignment vertical="center" shrinkToFit="1"/>
    </xf>
    <xf numFmtId="0" fontId="38" fillId="0" borderId="41" xfId="52" applyFont="1" applyBorder="1" applyAlignment="1">
      <alignment vertical="center" shrinkToFit="1"/>
    </xf>
    <xf numFmtId="0" fontId="42" fillId="36" borderId="42" xfId="52" applyFont="1" applyFill="1" applyBorder="1" applyAlignment="1">
      <alignment vertical="center" shrinkToFit="1"/>
    </xf>
    <xf numFmtId="0" fontId="42" fillId="0" borderId="41" xfId="52" applyFont="1" applyBorder="1" applyAlignment="1">
      <alignment vertical="center" shrinkToFit="1"/>
    </xf>
    <xf numFmtId="0" fontId="42" fillId="36" borderId="22" xfId="51" applyFont="1" applyFill="1" applyBorder="1" applyAlignment="1">
      <alignment vertical="center" shrinkToFit="1"/>
    </xf>
    <xf numFmtId="0" fontId="42" fillId="0" borderId="20" xfId="51" applyFont="1" applyBorder="1" applyAlignment="1">
      <alignment vertical="center" shrinkToFit="1"/>
    </xf>
    <xf numFmtId="176" fontId="13" fillId="0" borderId="20" xfId="52" applyNumberFormat="1" applyFont="1" applyBorder="1" applyAlignment="1">
      <alignment vertical="center" shrinkToFit="1"/>
    </xf>
    <xf numFmtId="0" fontId="13" fillId="0" borderId="20" xfId="50" applyFont="1" applyBorder="1" applyAlignment="1">
      <alignment vertical="center" shrinkToFit="1"/>
    </xf>
    <xf numFmtId="0" fontId="42" fillId="0" borderId="20" xfId="50" applyFont="1" applyBorder="1" applyAlignment="1">
      <alignment vertical="center" shrinkToFit="1"/>
    </xf>
    <xf numFmtId="0" fontId="13" fillId="0" borderId="20" xfId="52" applyFont="1" applyBorder="1" applyAlignment="1">
      <alignment vertical="center" shrinkToFit="1"/>
    </xf>
    <xf numFmtId="0" fontId="42" fillId="0" borderId="58" xfId="52" applyFont="1" applyBorder="1" applyAlignment="1">
      <alignment vertical="center" shrinkToFit="1"/>
    </xf>
    <xf numFmtId="0" fontId="13" fillId="0" borderId="41" xfId="52" applyFont="1" applyBorder="1" applyAlignment="1">
      <alignment vertical="center" shrinkToFit="1"/>
    </xf>
    <xf numFmtId="0" fontId="42" fillId="0" borderId="56" xfId="52" applyFont="1" applyBorder="1" applyAlignment="1">
      <alignment vertical="center" shrinkToFit="1"/>
    </xf>
    <xf numFmtId="178" fontId="9" fillId="0" borderId="41" xfId="52" applyNumberFormat="1" applyFont="1" applyBorder="1" applyAlignment="1">
      <alignment vertical="center" shrinkToFit="1"/>
    </xf>
    <xf numFmtId="178" fontId="9" fillId="0" borderId="43" xfId="52" applyNumberFormat="1" applyFont="1" applyBorder="1" applyAlignment="1">
      <alignment vertical="center" shrinkToFit="1"/>
    </xf>
    <xf numFmtId="178" fontId="13" fillId="0" borderId="20" xfId="50" applyNumberFormat="1" applyFont="1" applyBorder="1" applyAlignment="1">
      <alignment vertical="center" shrinkToFit="1"/>
    </xf>
    <xf numFmtId="178" fontId="9" fillId="0" borderId="20" xfId="52" applyNumberFormat="1" applyFont="1" applyBorder="1" applyAlignment="1">
      <alignment vertical="center" shrinkToFit="1"/>
    </xf>
    <xf numFmtId="178" fontId="9" fillId="0" borderId="23" xfId="52" applyNumberFormat="1" applyFont="1" applyBorder="1" applyAlignment="1">
      <alignment vertical="center" shrinkToFit="1"/>
    </xf>
    <xf numFmtId="178" fontId="9" fillId="0" borderId="17" xfId="52" applyNumberFormat="1" applyFont="1" applyBorder="1" applyAlignment="1">
      <alignment vertical="center" shrinkToFit="1"/>
    </xf>
    <xf numFmtId="178" fontId="9" fillId="0" borderId="19" xfId="52" applyNumberFormat="1" applyFont="1" applyBorder="1" applyAlignment="1">
      <alignment vertical="center" shrinkToFit="1"/>
    </xf>
    <xf numFmtId="178" fontId="9" fillId="0" borderId="26" xfId="52" applyNumberFormat="1" applyFont="1" applyBorder="1" applyAlignment="1">
      <alignment vertical="center" shrinkToFit="1"/>
    </xf>
    <xf numFmtId="178" fontId="9" fillId="0" borderId="28" xfId="52" applyNumberFormat="1" applyFont="1" applyBorder="1" applyAlignment="1">
      <alignment vertical="center" shrinkToFit="1"/>
    </xf>
    <xf numFmtId="178" fontId="42" fillId="0" borderId="20" xfId="51" applyNumberFormat="1" applyFont="1" applyBorder="1" applyAlignment="1">
      <alignment vertical="center" shrinkToFit="1"/>
    </xf>
    <xf numFmtId="178" fontId="42" fillId="36" borderId="23" xfId="51" applyNumberFormat="1" applyFont="1" applyFill="1" applyBorder="1" applyAlignment="1">
      <alignment vertical="center" shrinkToFit="1"/>
    </xf>
    <xf numFmtId="178" fontId="42" fillId="0" borderId="20" xfId="50" applyNumberFormat="1" applyFont="1" applyBorder="1" applyAlignment="1">
      <alignment vertical="center" shrinkToFit="1"/>
    </xf>
    <xf numFmtId="178" fontId="11" fillId="0" borderId="20" xfId="52" applyNumberFormat="1" applyFont="1" applyBorder="1" applyAlignment="1">
      <alignment vertical="center" shrinkToFit="1"/>
    </xf>
    <xf numFmtId="178" fontId="11" fillId="0" borderId="23" xfId="52" applyNumberFormat="1" applyFont="1" applyBorder="1" applyAlignment="1">
      <alignment vertical="center" shrinkToFit="1"/>
    </xf>
    <xf numFmtId="178" fontId="11" fillId="0" borderId="41" xfId="52" applyNumberFormat="1" applyFont="1" applyBorder="1" applyAlignment="1">
      <alignment vertical="center" shrinkToFit="1"/>
    </xf>
    <xf numFmtId="178" fontId="11" fillId="0" borderId="43" xfId="52" applyNumberFormat="1" applyFont="1" applyBorder="1" applyAlignment="1">
      <alignment vertical="center" shrinkToFit="1"/>
    </xf>
    <xf numFmtId="178" fontId="11" fillId="0" borderId="17" xfId="52" applyNumberFormat="1" applyFont="1" applyBorder="1" applyAlignment="1">
      <alignment vertical="center" shrinkToFit="1"/>
    </xf>
    <xf numFmtId="178" fontId="11" fillId="0" borderId="19" xfId="52" applyNumberFormat="1" applyFont="1" applyBorder="1" applyAlignment="1">
      <alignment vertical="center" shrinkToFit="1"/>
    </xf>
    <xf numFmtId="178" fontId="42" fillId="0" borderId="40" xfId="52" applyNumberFormat="1" applyFont="1" applyBorder="1" applyAlignment="1">
      <alignment vertical="center" shrinkToFit="1"/>
    </xf>
    <xf numFmtId="178" fontId="39" fillId="0" borderId="44" xfId="52" applyNumberFormat="1" applyFont="1" applyBorder="1" applyAlignment="1">
      <alignment vertical="center" shrinkToFit="1"/>
    </xf>
    <xf numFmtId="178" fontId="42" fillId="0" borderId="20" xfId="52" applyNumberFormat="1" applyFont="1" applyBorder="1" applyAlignment="1">
      <alignment vertical="center" shrinkToFit="1"/>
    </xf>
    <xf numFmtId="178" fontId="39" fillId="0" borderId="23" xfId="52" applyNumberFormat="1" applyFont="1" applyBorder="1" applyAlignment="1">
      <alignment vertical="center" shrinkToFit="1"/>
    </xf>
    <xf numFmtId="178" fontId="42" fillId="0" borderId="17" xfId="52" applyNumberFormat="1" applyFont="1" applyBorder="1" applyAlignment="1">
      <alignment vertical="center" shrinkToFit="1"/>
    </xf>
    <xf numFmtId="178" fontId="42" fillId="36" borderId="19" xfId="52" applyNumberFormat="1" applyFont="1" applyFill="1" applyBorder="1" applyAlignment="1">
      <alignment vertical="center" shrinkToFit="1"/>
    </xf>
    <xf numFmtId="178" fontId="42" fillId="36" borderId="23" xfId="52" applyNumberFormat="1" applyFont="1" applyFill="1" applyBorder="1" applyAlignment="1">
      <alignment vertical="center" shrinkToFit="1"/>
    </xf>
    <xf numFmtId="178" fontId="42" fillId="0" borderId="41" xfId="52" applyNumberFormat="1" applyFont="1" applyBorder="1" applyAlignment="1">
      <alignment vertical="center" shrinkToFit="1"/>
    </xf>
    <xf numFmtId="178" fontId="42" fillId="36" borderId="43" xfId="52" applyNumberFormat="1" applyFont="1" applyFill="1" applyBorder="1" applyAlignment="1">
      <alignment vertical="center" shrinkToFit="1"/>
    </xf>
    <xf numFmtId="178" fontId="13" fillId="0" borderId="20" xfId="52" applyNumberFormat="1" applyFont="1" applyBorder="1" applyAlignment="1">
      <alignment vertical="center" shrinkToFit="1"/>
    </xf>
    <xf numFmtId="178" fontId="9" fillId="0" borderId="21" xfId="52" applyNumberFormat="1" applyFont="1" applyBorder="1" applyAlignment="1">
      <alignment vertical="center" shrinkToFit="1"/>
    </xf>
    <xf numFmtId="178" fontId="9" fillId="0" borderId="29" xfId="52" applyNumberFormat="1" applyFont="1" applyBorder="1" applyAlignment="1">
      <alignment vertical="center" shrinkToFit="1"/>
    </xf>
    <xf numFmtId="178" fontId="11" fillId="0" borderId="26" xfId="52" applyNumberFormat="1" applyFont="1" applyBorder="1" applyAlignment="1">
      <alignment vertical="center" shrinkToFit="1"/>
    </xf>
    <xf numFmtId="178" fontId="11" fillId="0" borderId="28" xfId="52" applyNumberFormat="1" applyFont="1" applyBorder="1" applyAlignment="1">
      <alignment vertical="center" shrinkToFit="1"/>
    </xf>
    <xf numFmtId="178" fontId="11" fillId="0" borderId="21" xfId="52" applyNumberFormat="1" applyFont="1" applyBorder="1" applyAlignment="1">
      <alignment vertical="center" shrinkToFit="1"/>
    </xf>
    <xf numFmtId="178" fontId="11" fillId="0" borderId="29" xfId="52" applyNumberFormat="1" applyFont="1" applyBorder="1" applyAlignment="1">
      <alignment vertical="center" shrinkToFit="1"/>
    </xf>
    <xf numFmtId="178" fontId="42" fillId="0" borderId="40" xfId="52" applyNumberFormat="1" applyFont="1" applyBorder="1">
      <alignment vertical="center"/>
    </xf>
    <xf numFmtId="178" fontId="39" fillId="0" borderId="44" xfId="52" applyNumberFormat="1" applyFont="1" applyBorder="1">
      <alignment vertical="center"/>
    </xf>
    <xf numFmtId="178" fontId="42" fillId="0" borderId="20" xfId="52" applyNumberFormat="1" applyFont="1" applyBorder="1">
      <alignment vertical="center"/>
    </xf>
    <xf numFmtId="178" fontId="39" fillId="0" borderId="23" xfId="52" applyNumberFormat="1" applyFont="1" applyBorder="1">
      <alignment vertical="center"/>
    </xf>
    <xf numFmtId="178" fontId="38" fillId="0" borderId="20" xfId="52" applyNumberFormat="1" applyFont="1" applyBorder="1">
      <alignment vertical="center"/>
    </xf>
    <xf numFmtId="178" fontId="9" fillId="0" borderId="30" xfId="52" applyNumberFormat="1" applyFont="1" applyBorder="1" applyAlignment="1">
      <alignment vertical="center" shrinkToFit="1"/>
    </xf>
    <xf numFmtId="0" fontId="42" fillId="0" borderId="18" xfId="50" applyFont="1" applyBorder="1" applyAlignment="1">
      <alignment vertical="center" shrinkToFit="1"/>
    </xf>
    <xf numFmtId="0" fontId="42" fillId="0" borderId="17" xfId="50" applyFont="1" applyBorder="1" applyAlignment="1">
      <alignment vertical="center" shrinkToFit="1"/>
    </xf>
    <xf numFmtId="0" fontId="13" fillId="0" borderId="18" xfId="52" applyFont="1" applyBorder="1" applyAlignment="1">
      <alignment vertical="center" shrinkToFit="1"/>
    </xf>
    <xf numFmtId="0" fontId="13" fillId="0" borderId="17" xfId="52" applyFont="1" applyBorder="1" applyAlignment="1">
      <alignment vertical="center" shrinkToFit="1"/>
    </xf>
    <xf numFmtId="176" fontId="13" fillId="0" borderId="17" xfId="52" applyNumberFormat="1" applyFont="1" applyBorder="1" applyAlignment="1">
      <alignment vertical="center" shrinkToFit="1"/>
    </xf>
    <xf numFmtId="176" fontId="13" fillId="0" borderId="19" xfId="52" applyNumberFormat="1" applyFont="1" applyBorder="1" applyAlignment="1">
      <alignment vertical="center" shrinkToFit="1"/>
    </xf>
    <xf numFmtId="0" fontId="42" fillId="0" borderId="18" xfId="52" applyFont="1" applyBorder="1" applyAlignment="1">
      <alignment vertical="center" shrinkToFit="1"/>
    </xf>
    <xf numFmtId="0" fontId="42" fillId="0" borderId="57" xfId="52" applyFont="1" applyBorder="1" applyAlignment="1">
      <alignment vertical="center" shrinkToFit="1"/>
    </xf>
    <xf numFmtId="178" fontId="42" fillId="0" borderId="19" xfId="52" applyNumberFormat="1" applyFont="1" applyBorder="1" applyAlignment="1">
      <alignment vertical="center" shrinkToFit="1"/>
    </xf>
    <xf numFmtId="178" fontId="13" fillId="0" borderId="17" xfId="52" applyNumberFormat="1" applyFont="1" applyBorder="1" applyAlignment="1">
      <alignment vertical="center" shrinkToFit="1"/>
    </xf>
    <xf numFmtId="178" fontId="13" fillId="0" borderId="19" xfId="52" applyNumberFormat="1" applyFont="1" applyBorder="1" applyAlignment="1">
      <alignment vertical="center" shrinkToFit="1"/>
    </xf>
    <xf numFmtId="178" fontId="13" fillId="0" borderId="23" xfId="50" applyNumberFormat="1" applyFont="1" applyBorder="1" applyAlignment="1">
      <alignment vertical="center" shrinkToFit="1"/>
    </xf>
    <xf numFmtId="0" fontId="42" fillId="0" borderId="22" xfId="50" applyFont="1" applyBorder="1" applyAlignment="1">
      <alignment vertical="center" shrinkToFit="1"/>
    </xf>
    <xf numFmtId="178" fontId="42" fillId="0" borderId="23" xfId="50" applyNumberFormat="1" applyFont="1" applyBorder="1" applyAlignment="1">
      <alignment vertical="center" shrinkToFit="1"/>
    </xf>
    <xf numFmtId="0" fontId="13" fillId="0" borderId="22" xfId="52" applyFont="1" applyBorder="1" applyAlignment="1">
      <alignment vertical="center" shrinkToFit="1"/>
    </xf>
    <xf numFmtId="176" fontId="13" fillId="0" borderId="23" xfId="52" applyNumberFormat="1" applyFont="1" applyBorder="1" applyAlignment="1">
      <alignment vertical="center" shrinkToFit="1"/>
    </xf>
    <xf numFmtId="0" fontId="42" fillId="0" borderId="22" xfId="52" applyFont="1" applyBorder="1" applyAlignment="1">
      <alignment vertical="center" shrinkToFit="1"/>
    </xf>
    <xf numFmtId="178" fontId="42" fillId="0" borderId="23" xfId="52" applyNumberFormat="1" applyFont="1" applyBorder="1" applyAlignment="1">
      <alignment vertical="center" shrinkToFit="1"/>
    </xf>
    <xf numFmtId="178" fontId="13" fillId="0" borderId="23" xfId="52" applyNumberFormat="1" applyFont="1" applyBorder="1" applyAlignment="1">
      <alignment vertical="center" shrinkToFit="1"/>
    </xf>
    <xf numFmtId="176" fontId="13" fillId="0" borderId="20" xfId="49" applyNumberFormat="1" applyFont="1" applyFill="1" applyBorder="1" applyAlignment="1">
      <alignment vertical="center" shrinkToFit="1"/>
    </xf>
    <xf numFmtId="0" fontId="13" fillId="0" borderId="42" xfId="52" applyFont="1" applyBorder="1" applyAlignment="1">
      <alignment vertical="center" shrinkToFit="1"/>
    </xf>
    <xf numFmtId="176" fontId="13" fillId="0" borderId="41" xfId="52" applyNumberFormat="1" applyFont="1" applyBorder="1" applyAlignment="1">
      <alignment vertical="center" shrinkToFit="1"/>
    </xf>
    <xf numFmtId="176" fontId="13" fillId="0" borderId="43" xfId="52" applyNumberFormat="1" applyFont="1" applyBorder="1" applyAlignment="1">
      <alignment vertical="center" shrinkToFit="1"/>
    </xf>
    <xf numFmtId="0" fontId="42" fillId="0" borderId="42" xfId="52" applyFont="1" applyBorder="1" applyAlignment="1">
      <alignment vertical="center" shrinkToFit="1"/>
    </xf>
    <xf numFmtId="178" fontId="42" fillId="0" borderId="43" xfId="52" applyNumberFormat="1" applyFont="1" applyBorder="1" applyAlignment="1">
      <alignment vertical="center" shrinkToFit="1"/>
    </xf>
    <xf numFmtId="178" fontId="13" fillId="0" borderId="41" xfId="52" applyNumberFormat="1" applyFont="1" applyBorder="1" applyAlignment="1">
      <alignment vertical="center" shrinkToFit="1"/>
    </xf>
    <xf numFmtId="178" fontId="13" fillId="0" borderId="43" xfId="52" applyNumberFormat="1" applyFont="1" applyBorder="1" applyAlignment="1">
      <alignment vertical="center" shrinkToFit="1"/>
    </xf>
    <xf numFmtId="179" fontId="7" fillId="0" borderId="54" xfId="52" applyNumberFormat="1" applyFont="1" applyBorder="1" applyAlignment="1">
      <alignment vertical="center" shrinkToFit="1"/>
    </xf>
    <xf numFmtId="180" fontId="7" fillId="0" borderId="52" xfId="52" applyNumberFormat="1" applyFont="1" applyBorder="1" applyAlignment="1">
      <alignment vertical="center" shrinkToFit="1"/>
    </xf>
    <xf numFmtId="178" fontId="7" fillId="0" borderId="52" xfId="52" applyNumberFormat="1" applyFont="1" applyBorder="1" applyAlignment="1">
      <alignment vertical="center" shrinkToFit="1"/>
    </xf>
    <xf numFmtId="178" fontId="7" fillId="0" borderId="53" xfId="52" applyNumberFormat="1" applyFont="1" applyBorder="1" applyAlignment="1">
      <alignment vertical="center" shrinkToFit="1"/>
    </xf>
    <xf numFmtId="179" fontId="8" fillId="0" borderId="14" xfId="52" applyNumberFormat="1" applyFont="1" applyBorder="1" applyAlignment="1">
      <alignment vertical="center" shrinkToFit="1"/>
    </xf>
    <xf numFmtId="0" fontId="13" fillId="0" borderId="58" xfId="50" applyFont="1" applyBorder="1" applyAlignment="1">
      <alignment vertical="center" shrinkToFit="1"/>
    </xf>
    <xf numFmtId="178" fontId="13" fillId="0" borderId="20" xfId="51" applyNumberFormat="1" applyFont="1" applyBorder="1" applyAlignment="1">
      <alignment vertical="center" shrinkToFit="1"/>
    </xf>
    <xf numFmtId="178" fontId="13" fillId="0" borderId="23" xfId="51" applyNumberFormat="1" applyFont="1" applyBorder="1" applyAlignment="1">
      <alignment vertical="center" shrinkToFit="1"/>
    </xf>
    <xf numFmtId="178" fontId="42" fillId="0" borderId="23" xfId="51" applyNumberFormat="1" applyFont="1" applyBorder="1" applyAlignment="1">
      <alignment vertical="center" shrinkToFit="1"/>
    </xf>
    <xf numFmtId="176" fontId="13" fillId="0" borderId="20" xfId="51" applyNumberFormat="1" applyFont="1" applyBorder="1" applyAlignment="1">
      <alignment vertical="center" shrinkToFit="1"/>
    </xf>
    <xf numFmtId="176" fontId="13" fillId="0" borderId="23" xfId="51" applyNumberFormat="1" applyFont="1" applyBorder="1" applyAlignment="1">
      <alignment vertical="center" shrinkToFit="1"/>
    </xf>
    <xf numFmtId="0" fontId="13" fillId="0" borderId="58" xfId="51" applyFont="1" applyBorder="1" applyAlignment="1">
      <alignment vertical="center" shrinkToFit="1"/>
    </xf>
    <xf numFmtId="0" fontId="13" fillId="0" borderId="20" xfId="51" applyFont="1" applyBorder="1" applyAlignment="1">
      <alignment vertical="center" shrinkToFit="1"/>
    </xf>
    <xf numFmtId="0" fontId="42" fillId="0" borderId="22" xfId="51" applyFont="1" applyBorder="1" applyAlignment="1">
      <alignment vertical="center" shrinkToFit="1"/>
    </xf>
    <xf numFmtId="0" fontId="13" fillId="0" borderId="22" xfId="51" applyFont="1" applyBorder="1" applyAlignment="1">
      <alignment vertical="center" shrinkToFit="1"/>
    </xf>
    <xf numFmtId="0" fontId="42" fillId="0" borderId="58" xfId="51" applyFont="1" applyBorder="1" applyAlignment="1">
      <alignment vertical="center" shrinkToFit="1"/>
    </xf>
    <xf numFmtId="0" fontId="42" fillId="0" borderId="18" xfId="0" applyNumberFormat="1" applyFont="1" applyFill="1" applyBorder="1" applyAlignment="1">
      <alignment horizontal="right" vertical="center"/>
    </xf>
    <xf numFmtId="0" fontId="42" fillId="0" borderId="17" xfId="0" applyNumberFormat="1" applyFont="1" applyFill="1" applyBorder="1" applyAlignment="1">
      <alignment horizontal="right" vertical="center"/>
    </xf>
    <xf numFmtId="0" fontId="38" fillId="0" borderId="57" xfId="52" applyNumberFormat="1" applyFont="1" applyBorder="1" applyAlignment="1">
      <alignment vertical="center" shrinkToFit="1"/>
    </xf>
    <xf numFmtId="0" fontId="42" fillId="0" borderId="22" xfId="0" applyNumberFormat="1" applyFont="1" applyFill="1" applyBorder="1" applyAlignment="1">
      <alignment horizontal="right" vertical="center"/>
    </xf>
    <xf numFmtId="0" fontId="42" fillId="0" borderId="20" xfId="0" applyNumberFormat="1" applyFont="1" applyFill="1" applyBorder="1" applyAlignment="1">
      <alignment horizontal="right" vertical="center"/>
    </xf>
    <xf numFmtId="0" fontId="38" fillId="0" borderId="58" xfId="52" applyNumberFormat="1" applyFont="1" applyBorder="1" applyAlignment="1">
      <alignment vertical="center" shrinkToFit="1"/>
    </xf>
    <xf numFmtId="0" fontId="38" fillId="0" borderId="20" xfId="52" applyNumberFormat="1" applyFont="1" applyBorder="1" applyAlignment="1">
      <alignment vertical="center" shrinkToFit="1"/>
    </xf>
    <xf numFmtId="0" fontId="42" fillId="0" borderId="22" xfId="50" applyNumberFormat="1" applyFont="1" applyBorder="1" applyAlignment="1">
      <alignment vertical="center" shrinkToFit="1"/>
    </xf>
    <xf numFmtId="0" fontId="42" fillId="0" borderId="20" xfId="50" applyNumberFormat="1" applyFont="1" applyBorder="1" applyAlignment="1">
      <alignment vertical="center" shrinkToFit="1"/>
    </xf>
    <xf numFmtId="0" fontId="42" fillId="0" borderId="42" xfId="50" applyNumberFormat="1" applyFont="1" applyBorder="1" applyAlignment="1">
      <alignment vertical="center" shrinkToFit="1"/>
    </xf>
    <xf numFmtId="0" fontId="42" fillId="0" borderId="41" xfId="50" applyNumberFormat="1" applyFont="1" applyBorder="1" applyAlignment="1">
      <alignment vertical="center" shrinkToFit="1"/>
    </xf>
    <xf numFmtId="0" fontId="38" fillId="0" borderId="41" xfId="52" applyNumberFormat="1" applyFont="1" applyBorder="1" applyAlignment="1">
      <alignment vertical="center" shrinkToFit="1"/>
    </xf>
    <xf numFmtId="178" fontId="9" fillId="0" borderId="63" xfId="52" applyNumberFormat="1" applyFont="1" applyBorder="1" applyAlignment="1">
      <alignment vertical="center" shrinkToFit="1"/>
    </xf>
    <xf numFmtId="178" fontId="9" fillId="0" borderId="64" xfId="52" applyNumberFormat="1" applyFont="1" applyBorder="1" applyAlignment="1">
      <alignment vertical="center" shrinkToFit="1"/>
    </xf>
    <xf numFmtId="178" fontId="42" fillId="0" borderId="63" xfId="50" applyNumberFormat="1" applyFont="1" applyBorder="1" applyAlignment="1">
      <alignment vertical="center" shrinkToFit="1"/>
    </xf>
    <xf numFmtId="178" fontId="42" fillId="0" borderId="64" xfId="50" applyNumberFormat="1" applyFont="1" applyBorder="1" applyAlignment="1">
      <alignment vertical="center" shrinkToFit="1"/>
    </xf>
    <xf numFmtId="178" fontId="11" fillId="0" borderId="63" xfId="52" applyNumberFormat="1" applyFont="1" applyBorder="1" applyAlignment="1">
      <alignment vertical="center" shrinkToFit="1"/>
    </xf>
    <xf numFmtId="178" fontId="11" fillId="0" borderId="64" xfId="52" applyNumberFormat="1" applyFont="1" applyBorder="1" applyAlignment="1">
      <alignment vertical="center" shrinkToFit="1"/>
    </xf>
    <xf numFmtId="179" fontId="8" fillId="0" borderId="12" xfId="52" applyNumberFormat="1" applyFont="1" applyBorder="1" applyAlignment="1">
      <alignment vertical="center" shrinkToFit="1"/>
    </xf>
    <xf numFmtId="0" fontId="45" fillId="0" borderId="20" xfId="50" applyFont="1" applyBorder="1" applyAlignment="1">
      <alignment vertical="center" shrinkToFit="1"/>
    </xf>
    <xf numFmtId="1" fontId="9" fillId="0" borderId="17" xfId="52" applyNumberFormat="1" applyFont="1" applyBorder="1" applyAlignment="1">
      <alignment vertical="center" shrinkToFit="1"/>
    </xf>
    <xf numFmtId="0" fontId="10" fillId="0" borderId="20" xfId="52" applyFont="1" applyBorder="1" applyAlignment="1">
      <alignment horizontal="center" vertical="center" shrinkToFit="1"/>
    </xf>
    <xf numFmtId="0" fontId="4" fillId="0" borderId="50" xfId="52" applyFont="1" applyBorder="1" applyAlignment="1">
      <alignment horizontal="center" vertical="center"/>
    </xf>
    <xf numFmtId="0" fontId="4" fillId="33" borderId="23" xfId="52" applyFont="1" applyFill="1" applyBorder="1" applyAlignment="1">
      <alignment horizontal="center" vertical="center" shrinkToFit="1"/>
    </xf>
    <xf numFmtId="0" fontId="4" fillId="33" borderId="59" xfId="52" applyFont="1" applyFill="1" applyBorder="1" applyAlignment="1">
      <alignment horizontal="center" vertical="center" shrinkToFit="1"/>
    </xf>
    <xf numFmtId="0" fontId="4" fillId="37" borderId="59" xfId="52" applyFont="1" applyFill="1" applyBorder="1" applyAlignment="1">
      <alignment horizontal="center" vertical="center" shrinkToFit="1"/>
    </xf>
    <xf numFmtId="0" fontId="10" fillId="0" borderId="20" xfId="52" applyFont="1" applyBorder="1" applyAlignment="1">
      <alignment horizontal="center" vertical="center" shrinkToFit="1"/>
    </xf>
    <xf numFmtId="0" fontId="10" fillId="0" borderId="20" xfId="52" applyFont="1" applyBorder="1" applyAlignment="1">
      <alignment horizontal="center" vertical="center"/>
    </xf>
    <xf numFmtId="0" fontId="10" fillId="0" borderId="23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4" fillId="0" borderId="59" xfId="52" applyFont="1" applyBorder="1" applyAlignment="1">
      <alignment horizontal="center" vertical="center" shrinkToFit="1"/>
    </xf>
    <xf numFmtId="0" fontId="10" fillId="0" borderId="59" xfId="52" applyFont="1" applyBorder="1" applyAlignment="1">
      <alignment horizontal="center" vertical="center" shrinkToFit="1"/>
    </xf>
    <xf numFmtId="0" fontId="10" fillId="0" borderId="22" xfId="52" applyFont="1" applyBorder="1" applyAlignment="1">
      <alignment horizontal="center" vertical="center" shrinkToFit="1"/>
    </xf>
    <xf numFmtId="0" fontId="10" fillId="0" borderId="59" xfId="52" applyFont="1" applyBorder="1" applyAlignment="1">
      <alignment horizontal="center" vertical="center"/>
    </xf>
    <xf numFmtId="0" fontId="4" fillId="33" borderId="37" xfId="52" applyFont="1" applyFill="1" applyBorder="1" applyAlignment="1">
      <alignment horizontal="center" vertical="center"/>
    </xf>
    <xf numFmtId="0" fontId="4" fillId="33" borderId="30" xfId="52" applyFont="1" applyFill="1" applyBorder="1" applyAlignment="1">
      <alignment horizontal="center" vertical="center"/>
    </xf>
    <xf numFmtId="0" fontId="4" fillId="33" borderId="21" xfId="52" applyFont="1" applyFill="1" applyBorder="1" applyAlignment="1">
      <alignment horizontal="center" vertical="center"/>
    </xf>
    <xf numFmtId="0" fontId="10" fillId="0" borderId="26" xfId="52" applyFont="1" applyBorder="1" applyAlignment="1">
      <alignment horizontal="center" vertical="center"/>
    </xf>
    <xf numFmtId="0" fontId="10" fillId="0" borderId="30" xfId="52" applyFont="1" applyBorder="1" applyAlignment="1">
      <alignment horizontal="center" vertical="center"/>
    </xf>
    <xf numFmtId="0" fontId="10" fillId="0" borderId="21" xfId="52" applyFont="1" applyBorder="1" applyAlignment="1">
      <alignment horizontal="center" vertical="center"/>
    </xf>
    <xf numFmtId="0" fontId="5" fillId="0" borderId="59" xfId="52" applyFont="1" applyBorder="1" applyAlignment="1">
      <alignment horizontal="center" vertical="center" shrinkToFit="1"/>
    </xf>
    <xf numFmtId="0" fontId="5" fillId="0" borderId="22" xfId="52" applyFont="1" applyBorder="1" applyAlignment="1">
      <alignment horizontal="center" vertical="center"/>
    </xf>
    <xf numFmtId="0" fontId="5" fillId="0" borderId="20" xfId="52" applyFont="1" applyBorder="1" applyAlignment="1">
      <alignment horizontal="center" vertical="center"/>
    </xf>
    <xf numFmtId="0" fontId="4" fillId="0" borderId="37" xfId="52" applyFont="1" applyBorder="1" applyAlignment="1">
      <alignment horizontal="center" vertical="center"/>
    </xf>
    <xf numFmtId="0" fontId="4" fillId="0" borderId="30" xfId="52" applyFont="1" applyBorder="1" applyAlignment="1">
      <alignment horizontal="center" vertical="center"/>
    </xf>
    <xf numFmtId="0" fontId="4" fillId="0" borderId="60" xfId="52" applyFont="1" applyBorder="1" applyAlignment="1">
      <alignment horizontal="center" vertical="center"/>
    </xf>
    <xf numFmtId="0" fontId="4" fillId="0" borderId="21" xfId="52" applyFont="1" applyBorder="1" applyAlignment="1">
      <alignment horizontal="center" vertical="center"/>
    </xf>
    <xf numFmtId="0" fontId="4" fillId="0" borderId="50" xfId="52" applyFont="1" applyBorder="1" applyAlignment="1">
      <alignment horizontal="center" vertical="center"/>
    </xf>
    <xf numFmtId="0" fontId="10" fillId="0" borderId="61" xfId="52" applyFont="1" applyBorder="1" applyAlignment="1">
      <alignment horizontal="center" vertical="center" shrinkToFit="1"/>
    </xf>
    <xf numFmtId="0" fontId="10" fillId="0" borderId="62" xfId="52" applyFont="1" applyBorder="1" applyAlignment="1">
      <alignment horizontal="center" vertical="center" shrinkToFit="1"/>
    </xf>
    <xf numFmtId="0" fontId="10" fillId="0" borderId="58" xfId="52" applyFont="1" applyBorder="1" applyAlignment="1">
      <alignment horizontal="center" vertical="center" shrinkToFit="1"/>
    </xf>
    <xf numFmtId="0" fontId="4" fillId="0" borderId="23" xfId="52" applyFont="1" applyBorder="1" applyAlignment="1">
      <alignment horizontal="center" vertical="center" shrinkToFit="1"/>
    </xf>
  </cellXfs>
  <cellStyles count="53">
    <cellStyle name="20% - アクセント 1" xfId="6" xr:uid="{00000000-0005-0000-0000-000000000000}"/>
    <cellStyle name="20% - アクセント 2" xfId="7" xr:uid="{00000000-0005-0000-0000-000001000000}"/>
    <cellStyle name="20% - アクセント 3" xfId="8" xr:uid="{00000000-0005-0000-0000-000002000000}"/>
    <cellStyle name="20% - アクセント 4" xfId="9" xr:uid="{00000000-0005-0000-0000-000003000000}"/>
    <cellStyle name="20% - アクセント 5" xfId="10" xr:uid="{00000000-0005-0000-0000-000004000000}"/>
    <cellStyle name="20% - アクセント 6" xfId="11" xr:uid="{00000000-0005-0000-0000-000005000000}"/>
    <cellStyle name="40% - アクセント 1" xfId="12" xr:uid="{00000000-0005-0000-0000-000006000000}"/>
    <cellStyle name="40% - アクセント 2" xfId="13" xr:uid="{00000000-0005-0000-0000-000007000000}"/>
    <cellStyle name="40% - アクセント 3" xfId="14" xr:uid="{00000000-0005-0000-0000-000008000000}"/>
    <cellStyle name="40% - アクセント 4" xfId="15" xr:uid="{00000000-0005-0000-0000-000009000000}"/>
    <cellStyle name="40% - アクセント 5" xfId="16" xr:uid="{00000000-0005-0000-0000-00000A000000}"/>
    <cellStyle name="40% - アクセント 6" xfId="17" xr:uid="{00000000-0005-0000-0000-00000B000000}"/>
    <cellStyle name="60% - アクセント 1" xfId="18" xr:uid="{00000000-0005-0000-0000-00000C000000}"/>
    <cellStyle name="60% - アクセント 2" xfId="19" xr:uid="{00000000-0005-0000-0000-00000D000000}"/>
    <cellStyle name="60% - アクセント 3" xfId="20" xr:uid="{00000000-0005-0000-0000-00000E000000}"/>
    <cellStyle name="60% - アクセント 4" xfId="21" xr:uid="{00000000-0005-0000-0000-00000F000000}"/>
    <cellStyle name="60% - アクセント 5" xfId="22" xr:uid="{00000000-0005-0000-0000-000010000000}"/>
    <cellStyle name="60% - アクセント 6" xfId="23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52" xr:uid="{00000000-0005-0000-0000-000016000000}"/>
    <cellStyle name="Percent" xfId="1" xr:uid="{00000000-0005-0000-0000-000017000000}"/>
    <cellStyle name="アクセント 1" xfId="24" xr:uid="{00000000-0005-0000-0000-000018000000}"/>
    <cellStyle name="アクセント 2" xfId="25" xr:uid="{00000000-0005-0000-0000-000019000000}"/>
    <cellStyle name="アクセント 3" xfId="26" xr:uid="{00000000-0005-0000-0000-00001A000000}"/>
    <cellStyle name="アクセント 4" xfId="27" xr:uid="{00000000-0005-0000-0000-00001B000000}"/>
    <cellStyle name="アクセント 5" xfId="28" xr:uid="{00000000-0005-0000-0000-00001C000000}"/>
    <cellStyle name="アクセント 6" xfId="29" xr:uid="{00000000-0005-0000-0000-00001D000000}"/>
    <cellStyle name="タイトル" xfId="30" xr:uid="{00000000-0005-0000-0000-00001E000000}"/>
    <cellStyle name="チェック セル" xfId="31" xr:uid="{00000000-0005-0000-0000-00001F000000}"/>
    <cellStyle name="どちらでもない" xfId="32" xr:uid="{00000000-0005-0000-0000-000020000000}"/>
    <cellStyle name="メモ" xfId="33" xr:uid="{00000000-0005-0000-0000-000021000000}"/>
    <cellStyle name="リンク セル" xfId="34" xr:uid="{00000000-0005-0000-0000-000022000000}"/>
    <cellStyle name="悪い" xfId="35" xr:uid="{00000000-0005-0000-0000-000023000000}"/>
    <cellStyle name="計算" xfId="36" xr:uid="{00000000-0005-0000-0000-000024000000}"/>
    <cellStyle name="警告文" xfId="37" xr:uid="{00000000-0005-0000-0000-000025000000}"/>
    <cellStyle name="桁区切り" xfId="49" xr:uid="{00000000-0005-0000-0000-000026000000}"/>
    <cellStyle name="見出し 1" xfId="38" xr:uid="{00000000-0005-0000-0000-000027000000}"/>
    <cellStyle name="見出し 2" xfId="39" xr:uid="{00000000-0005-0000-0000-000028000000}"/>
    <cellStyle name="見出し 3" xfId="40" xr:uid="{00000000-0005-0000-0000-000029000000}"/>
    <cellStyle name="見出し 4" xfId="41" xr:uid="{00000000-0005-0000-0000-00002A000000}"/>
    <cellStyle name="集計" xfId="42" xr:uid="{00000000-0005-0000-0000-00002B000000}"/>
    <cellStyle name="出力" xfId="43" xr:uid="{00000000-0005-0000-0000-00002C000000}"/>
    <cellStyle name="説明文" xfId="44" xr:uid="{00000000-0005-0000-0000-00002D000000}"/>
    <cellStyle name="入力" xfId="45" xr:uid="{00000000-0005-0000-0000-00002E000000}"/>
    <cellStyle name="標準" xfId="0" builtinId="0"/>
    <cellStyle name="標準 2" xfId="46" xr:uid="{00000000-0005-0000-0000-000030000000}"/>
    <cellStyle name="標準 2 10" xfId="50" xr:uid="{00000000-0005-0000-0000-000031000000}"/>
    <cellStyle name="標準 2 3 2" xfId="51" xr:uid="{00000000-0005-0000-0000-000032000000}"/>
    <cellStyle name="標準 6" xfId="47" xr:uid="{00000000-0005-0000-0000-000033000000}"/>
    <cellStyle name="良い" xfId="48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V207"/>
  <sheetViews>
    <sheetView tabSelected="1" view="pageBreakPreview" zoomScale="85" zoomScaleNormal="100" zoomScaleSheetLayoutView="85" workbookViewId="0">
      <pane xSplit="2" ySplit="11" topLeftCell="C162" activePane="bottomRight" state="frozen"/>
      <selection pane="topRight" activeCell="C1" sqref="C1"/>
      <selection pane="bottomLeft" activeCell="A5" sqref="A5"/>
      <selection pane="bottomRight" activeCell="F173" sqref="F173"/>
    </sheetView>
  </sheetViews>
  <sheetFormatPr defaultRowHeight="14.25"/>
  <cols>
    <col min="1" max="1" width="7" customWidth="1"/>
    <col min="2" max="2" width="19" customWidth="1"/>
    <col min="3" max="5" width="6.75" customWidth="1"/>
    <col min="6" max="7" width="8" customWidth="1"/>
    <col min="8" max="12" width="6.375" customWidth="1"/>
    <col min="13" max="15" width="6.75" customWidth="1"/>
    <col min="16" max="17" width="8" customWidth="1"/>
    <col min="18" max="22" width="6.375" customWidth="1"/>
    <col min="23" max="25" width="6.75" customWidth="1"/>
    <col min="26" max="27" width="8" customWidth="1"/>
    <col min="28" max="32" width="7.125" hidden="1" customWidth="1"/>
    <col min="33" max="35" width="6.625" customWidth="1"/>
    <col min="36" max="37" width="8" customWidth="1"/>
    <col min="38" max="42" width="7.125" hidden="1" customWidth="1"/>
    <col min="43" max="45" width="6.625" customWidth="1"/>
    <col min="46" max="47" width="8" customWidth="1"/>
    <col min="48" max="52" width="7.125" hidden="1" customWidth="1"/>
    <col min="53" max="53" width="8" hidden="1" customWidth="1"/>
    <col min="54" max="54" width="8.125" hidden="1" customWidth="1"/>
    <col min="55" max="57" width="8" hidden="1" customWidth="1"/>
    <col min="58" max="62" width="7.125" hidden="1" customWidth="1"/>
    <col min="63" max="63" width="8" hidden="1" customWidth="1"/>
    <col min="64" max="64" width="8.125" hidden="1" customWidth="1"/>
    <col min="65" max="67" width="8" hidden="1" customWidth="1"/>
    <col min="68" max="72" width="7.125" hidden="1" customWidth="1"/>
    <col min="73" max="73" width="8" hidden="1" customWidth="1"/>
    <col min="74" max="74" width="8.125" hidden="1" customWidth="1"/>
    <col min="75" max="77" width="8" hidden="1" customWidth="1"/>
    <col min="78" max="82" width="7.125" hidden="1" customWidth="1"/>
    <col min="83" max="83" width="8" hidden="1" customWidth="1"/>
    <col min="84" max="84" width="8.125" hidden="1" customWidth="1"/>
    <col min="85" max="87" width="8" hidden="1" customWidth="1"/>
    <col min="88" max="92" width="7.125" hidden="1" customWidth="1"/>
    <col min="93" max="97" width="8" hidden="1" customWidth="1"/>
    <col min="98" max="113" width="7.125" hidden="1" customWidth="1"/>
    <col min="114" max="115" width="8" hidden="1" customWidth="1"/>
    <col min="116" max="121" width="7.125" hidden="1" customWidth="1"/>
    <col min="122" max="131" width="8" hidden="1" customWidth="1"/>
    <col min="132" max="134" width="7.125" hidden="1" customWidth="1"/>
    <col min="135" max="141" width="8" hidden="1" customWidth="1"/>
    <col min="142" max="144" width="7.125" hidden="1" customWidth="1"/>
    <col min="145" max="146" width="8" hidden="1" customWidth="1"/>
    <col min="147" max="149" width="7.125" hidden="1" customWidth="1"/>
    <col min="150" max="151" width="8" hidden="1" customWidth="1"/>
    <col min="152" max="152" width="9.375" hidden="1" customWidth="1"/>
  </cols>
  <sheetData>
    <row r="1" spans="1:152" ht="17.25" hidden="1">
      <c r="A1" s="1" t="s">
        <v>0</v>
      </c>
    </row>
    <row r="2" spans="1:152" ht="17.25" hidden="1">
      <c r="A2" s="1"/>
      <c r="B2" s="65" t="s">
        <v>1</v>
      </c>
    </row>
    <row r="3" spans="1:152" ht="17.25" hidden="1">
      <c r="A3" s="1"/>
      <c r="B3" s="64" t="s">
        <v>2</v>
      </c>
      <c r="C3" s="76" t="s">
        <v>3</v>
      </c>
      <c r="D3" s="76" t="s">
        <v>4</v>
      </c>
      <c r="E3" s="62" t="s">
        <v>5</v>
      </c>
      <c r="F3" s="62" t="s">
        <v>6</v>
      </c>
      <c r="G3" s="62" t="s">
        <v>7</v>
      </c>
      <c r="H3" s="62" t="s">
        <v>8</v>
      </c>
      <c r="I3" s="62" t="s">
        <v>9</v>
      </c>
      <c r="J3" s="62" t="s">
        <v>10</v>
      </c>
      <c r="K3" s="62" t="s">
        <v>11</v>
      </c>
      <c r="L3" s="62" t="s">
        <v>12</v>
      </c>
      <c r="M3" s="76" t="s">
        <v>3</v>
      </c>
      <c r="N3" s="76" t="s">
        <v>4</v>
      </c>
      <c r="O3" s="62" t="s">
        <v>5</v>
      </c>
      <c r="P3" s="62" t="s">
        <v>6</v>
      </c>
      <c r="Q3" s="62" t="s">
        <v>7</v>
      </c>
      <c r="R3" s="62" t="s">
        <v>8</v>
      </c>
      <c r="S3" s="62" t="s">
        <v>9</v>
      </c>
      <c r="T3" s="62" t="s">
        <v>10</v>
      </c>
      <c r="U3" s="62" t="s">
        <v>11</v>
      </c>
      <c r="V3" s="62" t="s">
        <v>12</v>
      </c>
      <c r="W3" s="76" t="s">
        <v>3</v>
      </c>
      <c r="X3" s="76" t="s">
        <v>4</v>
      </c>
      <c r="Y3" s="62" t="s">
        <v>5</v>
      </c>
      <c r="Z3" s="62" t="s">
        <v>6</v>
      </c>
      <c r="AA3" s="62" t="s">
        <v>7</v>
      </c>
      <c r="AB3" s="62" t="s">
        <v>8</v>
      </c>
      <c r="AC3" s="62" t="s">
        <v>9</v>
      </c>
      <c r="AD3" s="62" t="s">
        <v>10</v>
      </c>
      <c r="AE3" s="62" t="s">
        <v>11</v>
      </c>
      <c r="AF3" s="62" t="s">
        <v>12</v>
      </c>
      <c r="AG3" s="76" t="s">
        <v>3</v>
      </c>
      <c r="AH3" s="76" t="s">
        <v>4</v>
      </c>
      <c r="AI3" s="62" t="s">
        <v>5</v>
      </c>
      <c r="AJ3" s="62" t="s">
        <v>6</v>
      </c>
      <c r="AK3" s="62" t="s">
        <v>7</v>
      </c>
      <c r="AL3" s="62" t="s">
        <v>8</v>
      </c>
      <c r="AM3" s="62" t="s">
        <v>9</v>
      </c>
      <c r="AN3" s="62" t="s">
        <v>10</v>
      </c>
      <c r="AO3" s="62" t="s">
        <v>11</v>
      </c>
      <c r="AP3" s="62" t="s">
        <v>12</v>
      </c>
      <c r="AQ3" s="76" t="s">
        <v>3</v>
      </c>
      <c r="AR3" s="76" t="s">
        <v>4</v>
      </c>
      <c r="AS3" s="62" t="s">
        <v>5</v>
      </c>
      <c r="AT3" s="62" t="s">
        <v>6</v>
      </c>
      <c r="AU3" s="62" t="s">
        <v>7</v>
      </c>
      <c r="AV3" s="62" t="s">
        <v>8</v>
      </c>
      <c r="AW3" s="62" t="s">
        <v>9</v>
      </c>
      <c r="AX3" s="62" t="s">
        <v>10</v>
      </c>
      <c r="AY3" s="62" t="s">
        <v>11</v>
      </c>
      <c r="AZ3" s="62" t="s">
        <v>12</v>
      </c>
      <c r="BA3" s="76" t="s">
        <v>3</v>
      </c>
      <c r="BB3" s="76" t="s">
        <v>4</v>
      </c>
      <c r="BC3" s="62" t="s">
        <v>5</v>
      </c>
      <c r="BD3" s="62" t="s">
        <v>6</v>
      </c>
      <c r="BE3" s="62" t="s">
        <v>7</v>
      </c>
      <c r="BF3" s="62" t="s">
        <v>8</v>
      </c>
      <c r="BG3" s="62" t="s">
        <v>9</v>
      </c>
      <c r="BH3" s="62" t="s">
        <v>10</v>
      </c>
      <c r="BI3" s="62" t="s">
        <v>11</v>
      </c>
      <c r="BJ3" s="62" t="s">
        <v>12</v>
      </c>
      <c r="BK3" s="76" t="s">
        <v>3</v>
      </c>
      <c r="BL3" s="76" t="s">
        <v>4</v>
      </c>
      <c r="BM3" s="62" t="s">
        <v>5</v>
      </c>
      <c r="BN3" s="62" t="s">
        <v>6</v>
      </c>
      <c r="BO3" s="62" t="s">
        <v>7</v>
      </c>
      <c r="BP3" s="62" t="s">
        <v>8</v>
      </c>
      <c r="BQ3" s="62" t="s">
        <v>9</v>
      </c>
      <c r="BR3" s="62" t="s">
        <v>10</v>
      </c>
      <c r="BS3" s="62" t="s">
        <v>11</v>
      </c>
      <c r="BT3" s="62" t="s">
        <v>12</v>
      </c>
      <c r="BU3" s="76" t="s">
        <v>3</v>
      </c>
      <c r="BV3" s="76" t="s">
        <v>4</v>
      </c>
      <c r="BW3" s="62" t="s">
        <v>5</v>
      </c>
      <c r="BX3" s="62" t="s">
        <v>6</v>
      </c>
      <c r="BY3" s="62" t="s">
        <v>7</v>
      </c>
      <c r="BZ3" s="62" t="s">
        <v>8</v>
      </c>
      <c r="CA3" s="62" t="s">
        <v>9</v>
      </c>
      <c r="CB3" s="62" t="s">
        <v>10</v>
      </c>
      <c r="CC3" s="62" t="s">
        <v>11</v>
      </c>
      <c r="CD3" s="62" t="s">
        <v>12</v>
      </c>
      <c r="CE3" s="76" t="s">
        <v>3</v>
      </c>
      <c r="CF3" s="76" t="s">
        <v>4</v>
      </c>
      <c r="CG3" s="62" t="s">
        <v>5</v>
      </c>
      <c r="CH3" s="62" t="s">
        <v>6</v>
      </c>
      <c r="CI3" s="62" t="s">
        <v>7</v>
      </c>
      <c r="CJ3" s="62" t="s">
        <v>8</v>
      </c>
      <c r="CK3" s="62" t="s">
        <v>9</v>
      </c>
      <c r="CL3" s="62" t="s">
        <v>10</v>
      </c>
      <c r="CM3" s="62" t="s">
        <v>11</v>
      </c>
      <c r="CN3" s="62" t="s">
        <v>12</v>
      </c>
      <c r="CO3" s="76" t="s">
        <v>3</v>
      </c>
      <c r="CP3" s="76" t="s">
        <v>4</v>
      </c>
      <c r="CQ3" s="62" t="s">
        <v>5</v>
      </c>
      <c r="CR3" s="62" t="s">
        <v>6</v>
      </c>
      <c r="CS3" s="62" t="s">
        <v>7</v>
      </c>
      <c r="CT3" s="62" t="s">
        <v>8</v>
      </c>
      <c r="CU3" s="62" t="s">
        <v>9</v>
      </c>
      <c r="CV3" s="62" t="s">
        <v>10</v>
      </c>
      <c r="CW3" s="62" t="s">
        <v>11</v>
      </c>
      <c r="CX3" s="62" t="s">
        <v>12</v>
      </c>
      <c r="CY3" s="76" t="s">
        <v>3</v>
      </c>
      <c r="CZ3" s="76" t="s">
        <v>4</v>
      </c>
      <c r="DA3" s="62" t="s">
        <v>5</v>
      </c>
      <c r="DB3" s="62" t="s">
        <v>13</v>
      </c>
      <c r="DC3" s="62" t="s">
        <v>14</v>
      </c>
      <c r="DD3" s="62" t="s">
        <v>15</v>
      </c>
      <c r="DE3" s="62" t="s">
        <v>6</v>
      </c>
      <c r="DF3" s="62" t="s">
        <v>7</v>
      </c>
      <c r="DG3" s="62" t="s">
        <v>8</v>
      </c>
      <c r="DH3" s="62" t="s">
        <v>9</v>
      </c>
      <c r="DI3" s="62" t="s">
        <v>10</v>
      </c>
      <c r="DJ3" s="62" t="s">
        <v>11</v>
      </c>
      <c r="DK3" s="62" t="s">
        <v>12</v>
      </c>
      <c r="DL3" s="76" t="s">
        <v>3</v>
      </c>
      <c r="DM3" s="76" t="s">
        <v>4</v>
      </c>
      <c r="DN3" s="62" t="s">
        <v>5</v>
      </c>
      <c r="DO3" s="62" t="s">
        <v>13</v>
      </c>
      <c r="DP3" s="62" t="s">
        <v>14</v>
      </c>
      <c r="DQ3" s="62" t="s">
        <v>15</v>
      </c>
      <c r="DR3" s="62" t="s">
        <v>6</v>
      </c>
      <c r="DS3" s="62" t="s">
        <v>7</v>
      </c>
      <c r="DT3" s="62" t="s">
        <v>8</v>
      </c>
      <c r="DU3" s="62" t="s">
        <v>9</v>
      </c>
      <c r="DV3" s="62" t="s">
        <v>10</v>
      </c>
      <c r="DW3" s="62" t="s">
        <v>11</v>
      </c>
      <c r="DX3" s="62" t="s">
        <v>12</v>
      </c>
      <c r="DY3" s="62" t="s">
        <v>16</v>
      </c>
      <c r="DZ3" s="62" t="s">
        <v>17</v>
      </c>
      <c r="EA3" s="62" t="s">
        <v>18</v>
      </c>
      <c r="EB3" s="62" t="s">
        <v>19</v>
      </c>
      <c r="EC3" s="62" t="s">
        <v>20</v>
      </c>
      <c r="ED3" s="62" t="s">
        <v>21</v>
      </c>
      <c r="EE3" s="62" t="s">
        <v>22</v>
      </c>
      <c r="EF3" s="62" t="s">
        <v>23</v>
      </c>
      <c r="EG3" s="62"/>
      <c r="EH3" s="62"/>
      <c r="EI3" s="62"/>
      <c r="EJ3" s="62"/>
      <c r="EK3" s="62"/>
      <c r="EL3" s="62" t="s">
        <v>23</v>
      </c>
    </row>
    <row r="4" spans="1:152" ht="17.25" hidden="1">
      <c r="A4" s="1"/>
      <c r="B4" s="63" t="s">
        <v>24</v>
      </c>
      <c r="C4" s="75">
        <f>E206</f>
        <v>666</v>
      </c>
      <c r="D4" s="75">
        <v>1111</v>
      </c>
      <c r="E4" s="61">
        <v>622</v>
      </c>
      <c r="F4" s="61">
        <v>520</v>
      </c>
      <c r="G4" s="61">
        <v>841</v>
      </c>
      <c r="H4" s="61">
        <v>798</v>
      </c>
      <c r="I4" s="61">
        <v>788</v>
      </c>
      <c r="J4" s="61">
        <v>875</v>
      </c>
      <c r="K4" s="61">
        <v>755</v>
      </c>
      <c r="L4" s="61">
        <v>883</v>
      </c>
      <c r="M4" s="75">
        <f>O206</f>
        <v>603</v>
      </c>
      <c r="N4" s="75">
        <v>1111</v>
      </c>
      <c r="O4" s="61">
        <v>622</v>
      </c>
      <c r="P4" s="61">
        <v>520</v>
      </c>
      <c r="Q4" s="61">
        <v>841</v>
      </c>
      <c r="R4" s="61">
        <v>798</v>
      </c>
      <c r="S4" s="61">
        <v>788</v>
      </c>
      <c r="T4" s="61">
        <v>875</v>
      </c>
      <c r="U4" s="61">
        <v>755</v>
      </c>
      <c r="V4" s="61">
        <v>883</v>
      </c>
      <c r="W4" s="75">
        <f>Y206</f>
        <v>611</v>
      </c>
      <c r="X4" s="75">
        <v>1111</v>
      </c>
      <c r="Y4" s="61">
        <v>622</v>
      </c>
      <c r="Z4" s="61">
        <v>520</v>
      </c>
      <c r="AA4" s="61">
        <v>841</v>
      </c>
      <c r="AB4" s="61">
        <v>798</v>
      </c>
      <c r="AC4" s="61">
        <v>788</v>
      </c>
      <c r="AD4" s="61">
        <v>875</v>
      </c>
      <c r="AE4" s="61">
        <v>755</v>
      </c>
      <c r="AF4" s="61">
        <v>883</v>
      </c>
      <c r="AG4" s="75">
        <f>AI206</f>
        <v>669</v>
      </c>
      <c r="AH4" s="75">
        <v>1111</v>
      </c>
      <c r="AI4" s="61">
        <v>622</v>
      </c>
      <c r="AJ4" s="61">
        <v>520</v>
      </c>
      <c r="AK4" s="61">
        <v>841</v>
      </c>
      <c r="AL4" s="61">
        <v>798</v>
      </c>
      <c r="AM4" s="61">
        <v>788</v>
      </c>
      <c r="AN4" s="61">
        <v>875</v>
      </c>
      <c r="AO4" s="61">
        <v>755</v>
      </c>
      <c r="AP4" s="61">
        <v>883</v>
      </c>
      <c r="AQ4" s="75">
        <f>AS206</f>
        <v>944</v>
      </c>
      <c r="AR4" s="75">
        <v>1111</v>
      </c>
      <c r="AS4" s="61">
        <v>622</v>
      </c>
      <c r="AT4" s="61">
        <v>520</v>
      </c>
      <c r="AU4" s="61">
        <v>841</v>
      </c>
      <c r="AV4" s="61">
        <v>798</v>
      </c>
      <c r="AW4" s="61">
        <v>788</v>
      </c>
      <c r="AX4" s="61">
        <v>875</v>
      </c>
      <c r="AY4" s="61">
        <v>755</v>
      </c>
      <c r="AZ4" s="61">
        <v>883</v>
      </c>
      <c r="BA4" s="75">
        <f>BC206</f>
        <v>722</v>
      </c>
      <c r="BB4" s="75">
        <v>1111</v>
      </c>
      <c r="BC4" s="61">
        <v>622</v>
      </c>
      <c r="BD4" s="61">
        <v>520</v>
      </c>
      <c r="BE4" s="61">
        <v>841</v>
      </c>
      <c r="BF4" s="61">
        <v>798</v>
      </c>
      <c r="BG4" s="61">
        <v>788</v>
      </c>
      <c r="BH4" s="61">
        <v>875</v>
      </c>
      <c r="BI4" s="61">
        <v>755</v>
      </c>
      <c r="BJ4" s="61">
        <v>883</v>
      </c>
      <c r="BK4" s="75">
        <f>BM206</f>
        <v>717</v>
      </c>
      <c r="BL4" s="75">
        <v>1111</v>
      </c>
      <c r="BM4" s="61">
        <v>622</v>
      </c>
      <c r="BN4" s="61">
        <v>520</v>
      </c>
      <c r="BO4" s="61">
        <v>841</v>
      </c>
      <c r="BP4" s="61">
        <v>798</v>
      </c>
      <c r="BQ4" s="61">
        <v>788</v>
      </c>
      <c r="BR4" s="61">
        <v>875</v>
      </c>
      <c r="BS4" s="61">
        <v>755</v>
      </c>
      <c r="BT4" s="61">
        <v>883</v>
      </c>
      <c r="BU4" s="75">
        <f>BW206</f>
        <v>497</v>
      </c>
      <c r="BV4" s="75">
        <v>1111</v>
      </c>
      <c r="BW4" s="61">
        <v>622</v>
      </c>
      <c r="BX4" s="61">
        <v>520</v>
      </c>
      <c r="BY4" s="61">
        <v>841</v>
      </c>
      <c r="BZ4" s="61">
        <v>798</v>
      </c>
      <c r="CA4" s="61">
        <v>788</v>
      </c>
      <c r="CB4" s="61">
        <v>875</v>
      </c>
      <c r="CC4" s="61">
        <v>755</v>
      </c>
      <c r="CD4" s="61">
        <v>883</v>
      </c>
      <c r="CE4" s="75">
        <f>CG206</f>
        <v>657</v>
      </c>
      <c r="CF4" s="75">
        <v>1111</v>
      </c>
      <c r="CG4" s="61">
        <v>622</v>
      </c>
      <c r="CH4" s="61">
        <v>520</v>
      </c>
      <c r="CI4" s="61">
        <v>841</v>
      </c>
      <c r="CJ4" s="61">
        <v>798</v>
      </c>
      <c r="CK4" s="61">
        <v>788</v>
      </c>
      <c r="CL4" s="61">
        <v>875</v>
      </c>
      <c r="CM4" s="61">
        <v>755</v>
      </c>
      <c r="CN4" s="61">
        <v>883</v>
      </c>
      <c r="CO4" s="75">
        <f>CQ206</f>
        <v>502</v>
      </c>
      <c r="CP4" s="75">
        <v>1111</v>
      </c>
      <c r="CQ4" s="61">
        <v>622</v>
      </c>
      <c r="CR4" s="61">
        <v>520</v>
      </c>
      <c r="CS4" s="61">
        <v>841</v>
      </c>
      <c r="CT4" s="61">
        <v>798</v>
      </c>
      <c r="CU4" s="61">
        <v>788</v>
      </c>
      <c r="CV4" s="61">
        <v>875</v>
      </c>
      <c r="CW4" s="61">
        <v>755</v>
      </c>
      <c r="CX4" s="61">
        <v>883</v>
      </c>
      <c r="CY4" s="75">
        <f>DA206</f>
        <v>683</v>
      </c>
      <c r="CZ4" s="75">
        <v>1111</v>
      </c>
      <c r="DA4" s="61">
        <v>622</v>
      </c>
      <c r="DB4" s="61">
        <v>697</v>
      </c>
      <c r="DC4" s="61">
        <v>554</v>
      </c>
      <c r="DD4" s="61">
        <v>635</v>
      </c>
      <c r="DE4" s="61">
        <v>520</v>
      </c>
      <c r="DF4" s="61">
        <v>841</v>
      </c>
      <c r="DG4" s="61">
        <v>798</v>
      </c>
      <c r="DH4" s="61">
        <v>788</v>
      </c>
      <c r="DI4" s="61">
        <v>875</v>
      </c>
      <c r="DJ4" s="61">
        <v>755</v>
      </c>
      <c r="DK4" s="61">
        <v>883</v>
      </c>
      <c r="DL4" s="75">
        <f>DN206</f>
        <v>870</v>
      </c>
      <c r="DM4" s="75">
        <v>1111</v>
      </c>
      <c r="DN4" s="61">
        <v>622</v>
      </c>
      <c r="DO4" s="61">
        <v>697</v>
      </c>
      <c r="DP4" s="61">
        <v>554</v>
      </c>
      <c r="DQ4" s="61">
        <v>635</v>
      </c>
      <c r="DR4" s="61">
        <v>520</v>
      </c>
      <c r="DS4" s="61">
        <v>841</v>
      </c>
      <c r="DT4" s="61">
        <v>798</v>
      </c>
      <c r="DU4" s="61">
        <v>788</v>
      </c>
      <c r="DV4" s="61">
        <v>875</v>
      </c>
      <c r="DW4" s="61">
        <v>755</v>
      </c>
      <c r="DX4" s="61">
        <v>883</v>
      </c>
      <c r="DY4" s="61">
        <v>785</v>
      </c>
      <c r="DZ4" s="61">
        <v>985</v>
      </c>
      <c r="EA4" s="61">
        <v>689</v>
      </c>
      <c r="EB4" s="61">
        <v>643</v>
      </c>
      <c r="EC4" s="61">
        <v>957</v>
      </c>
      <c r="ED4" s="61">
        <v>603</v>
      </c>
      <c r="EE4" s="61">
        <v>752</v>
      </c>
      <c r="EF4" s="61">
        <v>1112</v>
      </c>
      <c r="EG4" s="61"/>
      <c r="EH4" s="61"/>
      <c r="EI4" s="61"/>
      <c r="EJ4" s="61"/>
      <c r="EK4" s="61"/>
      <c r="EL4" s="61">
        <v>1112</v>
      </c>
    </row>
    <row r="5" spans="1:152" ht="17.25" hidden="1">
      <c r="A5" s="1"/>
      <c r="B5" s="78" t="s">
        <v>25</v>
      </c>
      <c r="C5" s="75">
        <f>E174</f>
        <v>666</v>
      </c>
      <c r="D5" s="75">
        <v>1079</v>
      </c>
      <c r="E5" s="61">
        <v>617</v>
      </c>
      <c r="F5" s="61">
        <v>520</v>
      </c>
      <c r="G5" s="61">
        <v>820</v>
      </c>
      <c r="H5" s="61">
        <v>798</v>
      </c>
      <c r="I5" s="61">
        <v>776</v>
      </c>
      <c r="J5" s="61">
        <v>875</v>
      </c>
      <c r="K5" s="61">
        <v>755</v>
      </c>
      <c r="L5" s="61">
        <v>882</v>
      </c>
      <c r="M5" s="75">
        <f>O174</f>
        <v>603</v>
      </c>
      <c r="N5" s="75">
        <v>1079</v>
      </c>
      <c r="O5" s="61">
        <v>617</v>
      </c>
      <c r="P5" s="61">
        <v>520</v>
      </c>
      <c r="Q5" s="61">
        <v>820</v>
      </c>
      <c r="R5" s="61">
        <v>798</v>
      </c>
      <c r="S5" s="61">
        <v>776</v>
      </c>
      <c r="T5" s="61">
        <v>875</v>
      </c>
      <c r="U5" s="61">
        <v>755</v>
      </c>
      <c r="V5" s="61">
        <v>882</v>
      </c>
      <c r="W5" s="75">
        <f>Y174</f>
        <v>611</v>
      </c>
      <c r="X5" s="75">
        <v>1079</v>
      </c>
      <c r="Y5" s="61">
        <v>617</v>
      </c>
      <c r="Z5" s="61">
        <v>520</v>
      </c>
      <c r="AA5" s="61">
        <v>820</v>
      </c>
      <c r="AB5" s="61">
        <v>798</v>
      </c>
      <c r="AC5" s="61">
        <v>776</v>
      </c>
      <c r="AD5" s="61">
        <v>875</v>
      </c>
      <c r="AE5" s="61">
        <v>755</v>
      </c>
      <c r="AF5" s="61">
        <v>882</v>
      </c>
      <c r="AG5" s="75">
        <f>AI174</f>
        <v>669</v>
      </c>
      <c r="AH5" s="75">
        <v>1079</v>
      </c>
      <c r="AI5" s="61">
        <v>617</v>
      </c>
      <c r="AJ5" s="61">
        <v>520</v>
      </c>
      <c r="AK5" s="61">
        <v>820</v>
      </c>
      <c r="AL5" s="61">
        <v>798</v>
      </c>
      <c r="AM5" s="61">
        <v>776</v>
      </c>
      <c r="AN5" s="61">
        <v>875</v>
      </c>
      <c r="AO5" s="61">
        <v>755</v>
      </c>
      <c r="AP5" s="61">
        <v>882</v>
      </c>
      <c r="AQ5" s="75">
        <f>AS174</f>
        <v>944</v>
      </c>
      <c r="AR5" s="75">
        <v>1079</v>
      </c>
      <c r="AS5" s="61">
        <v>617</v>
      </c>
      <c r="AT5" s="61">
        <v>520</v>
      </c>
      <c r="AU5" s="61">
        <v>820</v>
      </c>
      <c r="AV5" s="61">
        <v>798</v>
      </c>
      <c r="AW5" s="61">
        <v>776</v>
      </c>
      <c r="AX5" s="61">
        <v>875</v>
      </c>
      <c r="AY5" s="61">
        <v>755</v>
      </c>
      <c r="AZ5" s="61">
        <v>882</v>
      </c>
      <c r="BA5" s="75">
        <f>BC174</f>
        <v>712</v>
      </c>
      <c r="BB5" s="75">
        <v>1079</v>
      </c>
      <c r="BC5" s="61">
        <v>617</v>
      </c>
      <c r="BD5" s="61">
        <v>520</v>
      </c>
      <c r="BE5" s="61">
        <v>820</v>
      </c>
      <c r="BF5" s="61">
        <v>798</v>
      </c>
      <c r="BG5" s="61">
        <v>776</v>
      </c>
      <c r="BH5" s="61">
        <v>875</v>
      </c>
      <c r="BI5" s="61">
        <v>755</v>
      </c>
      <c r="BJ5" s="61">
        <v>882</v>
      </c>
      <c r="BK5" s="75">
        <f>BM174</f>
        <v>717</v>
      </c>
      <c r="BL5" s="75">
        <v>1079</v>
      </c>
      <c r="BM5" s="61">
        <v>617</v>
      </c>
      <c r="BN5" s="61">
        <v>520</v>
      </c>
      <c r="BO5" s="61">
        <v>820</v>
      </c>
      <c r="BP5" s="61">
        <v>798</v>
      </c>
      <c r="BQ5" s="61">
        <v>776</v>
      </c>
      <c r="BR5" s="61">
        <v>875</v>
      </c>
      <c r="BS5" s="61">
        <v>755</v>
      </c>
      <c r="BT5" s="61">
        <v>882</v>
      </c>
      <c r="BU5" s="75">
        <f>BW174</f>
        <v>496</v>
      </c>
      <c r="BV5" s="75">
        <v>1079</v>
      </c>
      <c r="BW5" s="61">
        <v>617</v>
      </c>
      <c r="BX5" s="61">
        <v>520</v>
      </c>
      <c r="BY5" s="61">
        <v>820</v>
      </c>
      <c r="BZ5" s="61">
        <v>798</v>
      </c>
      <c r="CA5" s="61">
        <v>776</v>
      </c>
      <c r="CB5" s="61">
        <v>875</v>
      </c>
      <c r="CC5" s="61">
        <v>755</v>
      </c>
      <c r="CD5" s="61">
        <v>882</v>
      </c>
      <c r="CE5" s="75">
        <f>CG174</f>
        <v>657</v>
      </c>
      <c r="CF5" s="75">
        <v>1079</v>
      </c>
      <c r="CG5" s="61">
        <v>617</v>
      </c>
      <c r="CH5" s="61">
        <v>520</v>
      </c>
      <c r="CI5" s="61">
        <v>820</v>
      </c>
      <c r="CJ5" s="61">
        <v>798</v>
      </c>
      <c r="CK5" s="61">
        <v>776</v>
      </c>
      <c r="CL5" s="61">
        <v>875</v>
      </c>
      <c r="CM5" s="61">
        <v>755</v>
      </c>
      <c r="CN5" s="61">
        <v>882</v>
      </c>
      <c r="CO5" s="75">
        <f>CQ174</f>
        <v>502</v>
      </c>
      <c r="CP5" s="75">
        <v>1079</v>
      </c>
      <c r="CQ5" s="61">
        <v>617</v>
      </c>
      <c r="CR5" s="61">
        <v>520</v>
      </c>
      <c r="CS5" s="61">
        <v>820</v>
      </c>
      <c r="CT5" s="61">
        <v>798</v>
      </c>
      <c r="CU5" s="61">
        <v>776</v>
      </c>
      <c r="CV5" s="61">
        <v>875</v>
      </c>
      <c r="CW5" s="61">
        <v>755</v>
      </c>
      <c r="CX5" s="61">
        <v>882</v>
      </c>
      <c r="CY5" s="75">
        <f>DA174</f>
        <v>683</v>
      </c>
      <c r="CZ5" s="75">
        <v>1079</v>
      </c>
      <c r="DA5" s="61">
        <v>617</v>
      </c>
      <c r="DB5" s="61">
        <v>692</v>
      </c>
      <c r="DC5" s="61">
        <v>554</v>
      </c>
      <c r="DD5" s="61">
        <v>635</v>
      </c>
      <c r="DE5" s="61">
        <v>520</v>
      </c>
      <c r="DF5" s="61">
        <v>820</v>
      </c>
      <c r="DG5" s="61">
        <v>798</v>
      </c>
      <c r="DH5" s="61">
        <v>776</v>
      </c>
      <c r="DI5" s="61">
        <v>875</v>
      </c>
      <c r="DJ5" s="61">
        <v>755</v>
      </c>
      <c r="DK5" s="61">
        <v>882</v>
      </c>
      <c r="DL5" s="75">
        <f>DN174</f>
        <v>870</v>
      </c>
      <c r="DM5" s="75">
        <v>1079</v>
      </c>
      <c r="DN5" s="61">
        <v>617</v>
      </c>
      <c r="DO5" s="61">
        <v>692</v>
      </c>
      <c r="DP5" s="61">
        <v>554</v>
      </c>
      <c r="DQ5" s="61">
        <v>635</v>
      </c>
      <c r="DR5" s="61">
        <v>520</v>
      </c>
      <c r="DS5" s="61">
        <v>820</v>
      </c>
      <c r="DT5" s="61">
        <v>798</v>
      </c>
      <c r="DU5" s="61">
        <v>776</v>
      </c>
      <c r="DV5" s="61">
        <v>875</v>
      </c>
      <c r="DW5" s="61">
        <v>755</v>
      </c>
      <c r="DX5" s="61">
        <v>882</v>
      </c>
      <c r="DY5" s="61">
        <v>776</v>
      </c>
      <c r="DZ5" s="61">
        <v>980</v>
      </c>
      <c r="EA5" s="61">
        <v>684</v>
      </c>
      <c r="EB5" s="61">
        <v>630</v>
      </c>
      <c r="EC5" s="61">
        <v>924</v>
      </c>
      <c r="ED5" s="61">
        <v>598</v>
      </c>
      <c r="EE5" s="61">
        <v>752</v>
      </c>
      <c r="EF5" s="61">
        <v>1096</v>
      </c>
      <c r="EG5" s="61"/>
      <c r="EH5" s="61"/>
      <c r="EI5" s="61"/>
      <c r="EJ5" s="61"/>
      <c r="EK5" s="61"/>
      <c r="EL5" s="61">
        <v>1096</v>
      </c>
    </row>
    <row r="6" spans="1:152" ht="17.25" hidden="1">
      <c r="A6" s="1"/>
      <c r="B6" s="63" t="s">
        <v>26</v>
      </c>
      <c r="C6" s="60">
        <v>7.9</v>
      </c>
      <c r="D6" s="60">
        <v>8.1</v>
      </c>
      <c r="E6" s="60">
        <v>8.1300000000000008</v>
      </c>
      <c r="F6" s="60">
        <v>7.75</v>
      </c>
      <c r="G6" s="60">
        <v>6.04</v>
      </c>
      <c r="H6" s="60">
        <v>5.52</v>
      </c>
      <c r="I6" s="60">
        <v>5.79</v>
      </c>
      <c r="J6" s="60">
        <v>5.63</v>
      </c>
      <c r="K6" s="60">
        <v>5.56</v>
      </c>
      <c r="L6" s="60">
        <v>5.54</v>
      </c>
      <c r="M6" s="60">
        <v>7.9</v>
      </c>
      <c r="N6" s="60">
        <v>8.1</v>
      </c>
      <c r="O6" s="60">
        <v>8.1300000000000008</v>
      </c>
      <c r="P6" s="60">
        <v>7.75</v>
      </c>
      <c r="Q6" s="60">
        <v>6.04</v>
      </c>
      <c r="R6" s="60">
        <v>5.52</v>
      </c>
      <c r="S6" s="60">
        <v>5.79</v>
      </c>
      <c r="T6" s="60">
        <v>5.63</v>
      </c>
      <c r="U6" s="60">
        <v>5.56</v>
      </c>
      <c r="V6" s="60">
        <v>5.54</v>
      </c>
      <c r="W6" s="60">
        <v>7.9</v>
      </c>
      <c r="X6" s="60">
        <v>8.1</v>
      </c>
      <c r="Y6" s="60">
        <v>8.1300000000000008</v>
      </c>
      <c r="Z6" s="60">
        <v>7.75</v>
      </c>
      <c r="AA6" s="60">
        <v>6.04</v>
      </c>
      <c r="AB6" s="60">
        <v>5.52</v>
      </c>
      <c r="AC6" s="60">
        <v>5.79</v>
      </c>
      <c r="AD6" s="60">
        <v>5.63</v>
      </c>
      <c r="AE6" s="60">
        <v>5.56</v>
      </c>
      <c r="AF6" s="60">
        <v>5.54</v>
      </c>
      <c r="AG6" s="60">
        <v>7.9</v>
      </c>
      <c r="AH6" s="60">
        <v>8.1</v>
      </c>
      <c r="AI6" s="60">
        <v>8.1300000000000008</v>
      </c>
      <c r="AJ6" s="60">
        <v>7.75</v>
      </c>
      <c r="AK6" s="60">
        <v>6.04</v>
      </c>
      <c r="AL6" s="60">
        <v>5.52</v>
      </c>
      <c r="AM6" s="60">
        <v>5.79</v>
      </c>
      <c r="AN6" s="60">
        <v>5.63</v>
      </c>
      <c r="AO6" s="60">
        <v>5.56</v>
      </c>
      <c r="AP6" s="60">
        <v>5.54</v>
      </c>
      <c r="AQ6" s="60">
        <v>7.9</v>
      </c>
      <c r="AR6" s="60">
        <v>8.1</v>
      </c>
      <c r="AS6" s="60">
        <v>8.1300000000000008</v>
      </c>
      <c r="AT6" s="60">
        <v>7.75</v>
      </c>
      <c r="AU6" s="60">
        <v>6.04</v>
      </c>
      <c r="AV6" s="60">
        <v>5.52</v>
      </c>
      <c r="AW6" s="60">
        <v>5.79</v>
      </c>
      <c r="AX6" s="60">
        <v>5.63</v>
      </c>
      <c r="AY6" s="60">
        <v>5.56</v>
      </c>
      <c r="AZ6" s="60">
        <v>5.54</v>
      </c>
      <c r="BA6" s="60">
        <v>7.9</v>
      </c>
      <c r="BB6" s="60">
        <v>8.1</v>
      </c>
      <c r="BC6" s="60">
        <v>8.1300000000000008</v>
      </c>
      <c r="BD6" s="60">
        <v>7.75</v>
      </c>
      <c r="BE6" s="60">
        <v>6.04</v>
      </c>
      <c r="BF6" s="60">
        <v>5.52</v>
      </c>
      <c r="BG6" s="60">
        <v>5.79</v>
      </c>
      <c r="BH6" s="60">
        <v>5.63</v>
      </c>
      <c r="BI6" s="60">
        <v>5.56</v>
      </c>
      <c r="BJ6" s="60">
        <v>5.54</v>
      </c>
      <c r="BK6" s="60">
        <v>7.9</v>
      </c>
      <c r="BL6" s="60">
        <v>8.1</v>
      </c>
      <c r="BM6" s="60">
        <v>8.1300000000000008</v>
      </c>
      <c r="BN6" s="60">
        <v>7.75</v>
      </c>
      <c r="BO6" s="60">
        <v>6.04</v>
      </c>
      <c r="BP6" s="60">
        <v>5.52</v>
      </c>
      <c r="BQ6" s="60">
        <v>5.79</v>
      </c>
      <c r="BR6" s="60">
        <v>5.63</v>
      </c>
      <c r="BS6" s="60">
        <v>5.56</v>
      </c>
      <c r="BT6" s="60">
        <v>5.54</v>
      </c>
      <c r="BU6" s="60">
        <v>7.9</v>
      </c>
      <c r="BV6" s="60">
        <v>8.1</v>
      </c>
      <c r="BW6" s="60">
        <v>8.1300000000000008</v>
      </c>
      <c r="BX6" s="60">
        <v>7.75</v>
      </c>
      <c r="BY6" s="60">
        <v>6.04</v>
      </c>
      <c r="BZ6" s="60">
        <v>5.52</v>
      </c>
      <c r="CA6" s="60">
        <v>5.79</v>
      </c>
      <c r="CB6" s="60">
        <v>5.63</v>
      </c>
      <c r="CC6" s="60">
        <v>5.56</v>
      </c>
      <c r="CD6" s="60">
        <v>5.54</v>
      </c>
      <c r="CE6" s="60">
        <v>7.9</v>
      </c>
      <c r="CF6" s="60">
        <v>8.1</v>
      </c>
      <c r="CG6" s="60">
        <v>8.1300000000000008</v>
      </c>
      <c r="CH6" s="60">
        <v>7.75</v>
      </c>
      <c r="CI6" s="60">
        <v>6.04</v>
      </c>
      <c r="CJ6" s="60">
        <v>5.52</v>
      </c>
      <c r="CK6" s="60">
        <v>5.79</v>
      </c>
      <c r="CL6" s="60">
        <v>5.63</v>
      </c>
      <c r="CM6" s="60">
        <v>5.56</v>
      </c>
      <c r="CN6" s="60">
        <v>5.54</v>
      </c>
      <c r="CO6" s="60">
        <v>7.9</v>
      </c>
      <c r="CP6" s="60">
        <v>8.1</v>
      </c>
      <c r="CQ6" s="60">
        <v>8.1300000000000008</v>
      </c>
      <c r="CR6" s="60">
        <v>7.75</v>
      </c>
      <c r="CS6" s="60">
        <v>6.04</v>
      </c>
      <c r="CT6" s="60">
        <v>5.52</v>
      </c>
      <c r="CU6" s="60">
        <v>5.79</v>
      </c>
      <c r="CV6" s="60">
        <v>5.63</v>
      </c>
      <c r="CW6" s="60">
        <v>5.56</v>
      </c>
      <c r="CX6" s="60">
        <v>5.54</v>
      </c>
      <c r="CY6" s="60">
        <v>7.9</v>
      </c>
      <c r="CZ6" s="60">
        <v>8.1</v>
      </c>
      <c r="DA6" s="60">
        <v>8.1300000000000008</v>
      </c>
      <c r="DB6" s="60">
        <v>8.16</v>
      </c>
      <c r="DC6" s="60">
        <v>8.07</v>
      </c>
      <c r="DD6" s="60">
        <v>8.2100000000000009</v>
      </c>
      <c r="DE6" s="60">
        <v>7.75</v>
      </c>
      <c r="DF6" s="60">
        <v>6.04</v>
      </c>
      <c r="DG6" s="60">
        <v>5.52</v>
      </c>
      <c r="DH6" s="60">
        <v>5.79</v>
      </c>
      <c r="DI6" s="60">
        <v>5.63</v>
      </c>
      <c r="DJ6" s="60">
        <v>5.56</v>
      </c>
      <c r="DK6" s="60">
        <v>5.54</v>
      </c>
      <c r="DL6" s="60">
        <v>7.9</v>
      </c>
      <c r="DM6" s="60">
        <v>8.1</v>
      </c>
      <c r="DN6" s="60">
        <v>8.1300000000000008</v>
      </c>
      <c r="DO6" s="60">
        <v>8.16</v>
      </c>
      <c r="DP6" s="60">
        <v>8.07</v>
      </c>
      <c r="DQ6" s="60">
        <v>8.2100000000000009</v>
      </c>
      <c r="DR6" s="60">
        <v>7.75</v>
      </c>
      <c r="DS6" s="60">
        <v>6.04</v>
      </c>
      <c r="DT6" s="60">
        <v>5.52</v>
      </c>
      <c r="DU6" s="60">
        <v>5.79</v>
      </c>
      <c r="DV6" s="60">
        <v>5.63</v>
      </c>
      <c r="DW6" s="60">
        <v>5.56</v>
      </c>
      <c r="DX6" s="60">
        <v>5.54</v>
      </c>
      <c r="DY6" s="60">
        <v>5.5</v>
      </c>
      <c r="DZ6" s="60">
        <v>5.37</v>
      </c>
      <c r="EA6" s="60">
        <v>5.25</v>
      </c>
      <c r="EB6" s="60">
        <v>4.9400000000000004</v>
      </c>
      <c r="EC6" s="60">
        <v>4.57</v>
      </c>
      <c r="ED6" s="60">
        <v>4.3099999999999996</v>
      </c>
      <c r="EE6" s="60">
        <v>4.04</v>
      </c>
      <c r="EF6" s="60">
        <v>0.21</v>
      </c>
      <c r="EG6" s="60"/>
      <c r="EH6" s="60"/>
      <c r="EI6" s="60"/>
      <c r="EJ6" s="60"/>
      <c r="EK6" s="60"/>
      <c r="EL6" s="60">
        <v>0.21</v>
      </c>
    </row>
    <row r="7" spans="1:152" ht="17.25" hidden="1">
      <c r="A7" s="1"/>
      <c r="B7" s="63" t="s">
        <v>27</v>
      </c>
      <c r="C7" s="60"/>
      <c r="D7" s="60">
        <v>20.399999999999999</v>
      </c>
      <c r="E7" s="60">
        <v>10.58</v>
      </c>
      <c r="F7" s="60">
        <v>6.16</v>
      </c>
      <c r="G7" s="60">
        <v>7.4</v>
      </c>
      <c r="H7" s="60">
        <v>6.24</v>
      </c>
      <c r="I7" s="60">
        <v>6.46</v>
      </c>
      <c r="J7" s="60">
        <v>6.88</v>
      </c>
      <c r="K7" s="60">
        <v>5.16</v>
      </c>
      <c r="L7" s="60">
        <v>6.08</v>
      </c>
      <c r="M7" s="60"/>
      <c r="N7" s="60">
        <v>20.399999999999999</v>
      </c>
      <c r="O7" s="60">
        <v>10.58</v>
      </c>
      <c r="P7" s="60">
        <v>6.16</v>
      </c>
      <c r="Q7" s="60">
        <v>7.4</v>
      </c>
      <c r="R7" s="60">
        <v>6.24</v>
      </c>
      <c r="S7" s="60">
        <v>6.46</v>
      </c>
      <c r="T7" s="60">
        <v>6.88</v>
      </c>
      <c r="U7" s="60">
        <v>5.16</v>
      </c>
      <c r="V7" s="60">
        <v>6.08</v>
      </c>
      <c r="W7" s="60"/>
      <c r="X7" s="60">
        <v>20.399999999999999</v>
      </c>
      <c r="Y7" s="60">
        <v>10.58</v>
      </c>
      <c r="Z7" s="60">
        <v>6.16</v>
      </c>
      <c r="AA7" s="60">
        <v>7.4</v>
      </c>
      <c r="AB7" s="60">
        <v>6.24</v>
      </c>
      <c r="AC7" s="60">
        <v>6.46</v>
      </c>
      <c r="AD7" s="60">
        <v>6.88</v>
      </c>
      <c r="AE7" s="60">
        <v>5.16</v>
      </c>
      <c r="AF7" s="60">
        <v>6.08</v>
      </c>
      <c r="AG7" s="60"/>
      <c r="AH7" s="60">
        <v>20.399999999999999</v>
      </c>
      <c r="AI7" s="60">
        <v>10.58</v>
      </c>
      <c r="AJ7" s="60">
        <v>6.16</v>
      </c>
      <c r="AK7" s="60">
        <v>7.4</v>
      </c>
      <c r="AL7" s="60">
        <v>6.24</v>
      </c>
      <c r="AM7" s="60">
        <v>6.46</v>
      </c>
      <c r="AN7" s="60">
        <v>6.88</v>
      </c>
      <c r="AO7" s="60">
        <v>5.16</v>
      </c>
      <c r="AP7" s="60">
        <v>6.08</v>
      </c>
      <c r="AQ7" s="60"/>
      <c r="AR7" s="60">
        <v>20.399999999999999</v>
      </c>
      <c r="AS7" s="60">
        <v>10.58</v>
      </c>
      <c r="AT7" s="60">
        <v>6.16</v>
      </c>
      <c r="AU7" s="60">
        <v>7.4</v>
      </c>
      <c r="AV7" s="60">
        <v>6.24</v>
      </c>
      <c r="AW7" s="60">
        <v>6.46</v>
      </c>
      <c r="AX7" s="60">
        <v>6.88</v>
      </c>
      <c r="AY7" s="60">
        <v>5.16</v>
      </c>
      <c r="AZ7" s="60">
        <v>6.08</v>
      </c>
      <c r="BA7" s="60"/>
      <c r="BB7" s="60">
        <v>20.399999999999999</v>
      </c>
      <c r="BC7" s="60">
        <v>10.58</v>
      </c>
      <c r="BD7" s="60">
        <v>6.16</v>
      </c>
      <c r="BE7" s="60">
        <v>7.4</v>
      </c>
      <c r="BF7" s="60">
        <v>6.24</v>
      </c>
      <c r="BG7" s="60">
        <v>6.46</v>
      </c>
      <c r="BH7" s="60">
        <v>6.88</v>
      </c>
      <c r="BI7" s="60">
        <v>5.16</v>
      </c>
      <c r="BJ7" s="60">
        <v>6.08</v>
      </c>
      <c r="BK7" s="60"/>
      <c r="BL7" s="60">
        <v>20.399999999999999</v>
      </c>
      <c r="BM7" s="60">
        <v>10.58</v>
      </c>
      <c r="BN7" s="60">
        <v>6.16</v>
      </c>
      <c r="BO7" s="60">
        <v>7.4</v>
      </c>
      <c r="BP7" s="60">
        <v>6.24</v>
      </c>
      <c r="BQ7" s="60">
        <v>6.46</v>
      </c>
      <c r="BR7" s="60">
        <v>6.88</v>
      </c>
      <c r="BS7" s="60">
        <v>5.16</v>
      </c>
      <c r="BT7" s="60">
        <v>6.08</v>
      </c>
      <c r="BU7" s="60"/>
      <c r="BV7" s="60">
        <v>20.399999999999999</v>
      </c>
      <c r="BW7" s="60">
        <v>10.58</v>
      </c>
      <c r="BX7" s="60">
        <v>6.16</v>
      </c>
      <c r="BY7" s="60">
        <v>7.4</v>
      </c>
      <c r="BZ7" s="60">
        <v>6.24</v>
      </c>
      <c r="CA7" s="60">
        <v>6.46</v>
      </c>
      <c r="CB7" s="60">
        <v>6.88</v>
      </c>
      <c r="CC7" s="60">
        <v>5.16</v>
      </c>
      <c r="CD7" s="60">
        <v>6.08</v>
      </c>
      <c r="CE7" s="60"/>
      <c r="CF7" s="60">
        <v>20.399999999999999</v>
      </c>
      <c r="CG7" s="60">
        <v>10.58</v>
      </c>
      <c r="CH7" s="60">
        <v>6.16</v>
      </c>
      <c r="CI7" s="60">
        <v>7.4</v>
      </c>
      <c r="CJ7" s="60">
        <v>6.24</v>
      </c>
      <c r="CK7" s="60">
        <v>6.46</v>
      </c>
      <c r="CL7" s="60">
        <v>6.88</v>
      </c>
      <c r="CM7" s="60">
        <v>5.16</v>
      </c>
      <c r="CN7" s="60">
        <v>6.08</v>
      </c>
      <c r="CO7" s="60"/>
      <c r="CP7" s="60">
        <v>20.399999999999999</v>
      </c>
      <c r="CQ7" s="60">
        <v>10.58</v>
      </c>
      <c r="CR7" s="60">
        <v>6.16</v>
      </c>
      <c r="CS7" s="60">
        <v>7.4</v>
      </c>
      <c r="CT7" s="60">
        <v>6.24</v>
      </c>
      <c r="CU7" s="60">
        <v>6.46</v>
      </c>
      <c r="CV7" s="60">
        <v>6.88</v>
      </c>
      <c r="CW7" s="60">
        <v>5.16</v>
      </c>
      <c r="CX7" s="60">
        <v>6.08</v>
      </c>
      <c r="CY7" s="60"/>
      <c r="CZ7" s="60">
        <v>20.399999999999999</v>
      </c>
      <c r="DA7" s="60">
        <v>10.58</v>
      </c>
      <c r="DB7" s="60">
        <v>7.84</v>
      </c>
      <c r="DC7" s="60">
        <v>6.79</v>
      </c>
      <c r="DD7" s="60">
        <v>8.39</v>
      </c>
      <c r="DE7" s="60">
        <v>6.16</v>
      </c>
      <c r="DF7" s="60">
        <v>7.4</v>
      </c>
      <c r="DG7" s="60">
        <v>6.24</v>
      </c>
      <c r="DH7" s="60">
        <v>6.46</v>
      </c>
      <c r="DI7" s="60">
        <v>6.88</v>
      </c>
      <c r="DJ7" s="60">
        <v>5.16</v>
      </c>
      <c r="DK7" s="60">
        <v>6.08</v>
      </c>
      <c r="DL7" s="60"/>
      <c r="DM7" s="60">
        <v>20.399999999999999</v>
      </c>
      <c r="DN7" s="60">
        <v>10.58</v>
      </c>
      <c r="DO7" s="60">
        <v>7.84</v>
      </c>
      <c r="DP7" s="60">
        <v>6.79</v>
      </c>
      <c r="DQ7" s="60">
        <v>8.39</v>
      </c>
      <c r="DR7" s="60">
        <v>6.16</v>
      </c>
      <c r="DS7" s="60">
        <v>7.4</v>
      </c>
      <c r="DT7" s="60">
        <v>6.24</v>
      </c>
      <c r="DU7" s="60">
        <v>6.46</v>
      </c>
      <c r="DV7" s="60">
        <v>6.88</v>
      </c>
      <c r="DW7" s="60">
        <v>5.16</v>
      </c>
      <c r="DX7" s="60">
        <v>6.08</v>
      </c>
      <c r="DY7" s="60">
        <v>5.12</v>
      </c>
      <c r="DZ7" s="60">
        <v>6.04</v>
      </c>
      <c r="EA7" s="60">
        <v>5.16</v>
      </c>
      <c r="EB7" s="60">
        <v>3.52</v>
      </c>
      <c r="EC7" s="60">
        <v>6.23</v>
      </c>
      <c r="ED7" s="60">
        <v>3.9</v>
      </c>
      <c r="EE7" s="60">
        <v>4.2699999999999996</v>
      </c>
      <c r="EF7" s="60">
        <v>0.34</v>
      </c>
      <c r="EG7" s="60"/>
      <c r="EH7" s="60"/>
      <c r="EI7" s="60"/>
      <c r="EJ7" s="60"/>
      <c r="EK7" s="60"/>
      <c r="EL7" s="60">
        <v>0.34</v>
      </c>
    </row>
    <row r="8" spans="1:152" ht="17.25">
      <c r="A8" s="1"/>
      <c r="B8" s="59"/>
    </row>
    <row r="9" spans="1:152" ht="17.25">
      <c r="A9" s="286" t="s">
        <v>28</v>
      </c>
      <c r="B9" s="286" t="s">
        <v>29</v>
      </c>
      <c r="C9" s="272" t="s">
        <v>81</v>
      </c>
      <c r="D9" s="273"/>
      <c r="E9" s="273"/>
      <c r="F9" s="273"/>
      <c r="G9" s="273"/>
      <c r="H9" s="274" t="s">
        <v>82</v>
      </c>
      <c r="I9" s="274"/>
      <c r="J9" s="274"/>
      <c r="K9" s="274"/>
      <c r="L9" s="274"/>
      <c r="M9" s="272" t="s">
        <v>83</v>
      </c>
      <c r="N9" s="273"/>
      <c r="O9" s="273"/>
      <c r="P9" s="273"/>
      <c r="Q9" s="273"/>
      <c r="R9" s="274" t="s">
        <v>84</v>
      </c>
      <c r="S9" s="274"/>
      <c r="T9" s="274"/>
      <c r="U9" s="274"/>
      <c r="V9" s="274"/>
      <c r="W9" s="272" t="s">
        <v>85</v>
      </c>
      <c r="X9" s="273"/>
      <c r="Y9" s="273"/>
      <c r="Z9" s="273"/>
      <c r="AA9" s="273"/>
      <c r="AB9" s="274" t="s">
        <v>30</v>
      </c>
      <c r="AC9" s="274"/>
      <c r="AD9" s="274"/>
      <c r="AE9" s="274"/>
      <c r="AF9" s="274"/>
      <c r="AG9" s="272" t="s">
        <v>86</v>
      </c>
      <c r="AH9" s="273"/>
      <c r="AI9" s="273"/>
      <c r="AJ9" s="273"/>
      <c r="AK9" s="273"/>
      <c r="AL9" s="274" t="s">
        <v>31</v>
      </c>
      <c r="AM9" s="274"/>
      <c r="AN9" s="274"/>
      <c r="AO9" s="274"/>
      <c r="AP9" s="274"/>
      <c r="AQ9" s="272" t="s">
        <v>87</v>
      </c>
      <c r="AR9" s="273"/>
      <c r="AS9" s="273"/>
      <c r="AT9" s="273"/>
      <c r="AU9" s="273"/>
      <c r="AV9" s="274" t="s">
        <v>32</v>
      </c>
      <c r="AW9" s="274"/>
      <c r="AX9" s="274"/>
      <c r="AY9" s="274"/>
      <c r="AZ9" s="274"/>
      <c r="BA9" s="272" t="s">
        <v>33</v>
      </c>
      <c r="BB9" s="273"/>
      <c r="BC9" s="273"/>
      <c r="BD9" s="273"/>
      <c r="BE9" s="273"/>
      <c r="BF9" s="274" t="s">
        <v>34</v>
      </c>
      <c r="BG9" s="274"/>
      <c r="BH9" s="274"/>
      <c r="BI9" s="274"/>
      <c r="BJ9" s="274"/>
      <c r="BK9" s="272" t="s">
        <v>35</v>
      </c>
      <c r="BL9" s="273"/>
      <c r="BM9" s="273"/>
      <c r="BN9" s="273"/>
      <c r="BO9" s="273"/>
      <c r="BP9" s="274" t="s">
        <v>36</v>
      </c>
      <c r="BQ9" s="274"/>
      <c r="BR9" s="274"/>
      <c r="BS9" s="274"/>
      <c r="BT9" s="274"/>
      <c r="BU9" s="300" t="s">
        <v>37</v>
      </c>
      <c r="BV9" s="279"/>
      <c r="BW9" s="279"/>
      <c r="BX9" s="279"/>
      <c r="BY9" s="279"/>
      <c r="BZ9" s="274" t="s">
        <v>38</v>
      </c>
      <c r="CA9" s="274"/>
      <c r="CB9" s="274"/>
      <c r="CC9" s="274"/>
      <c r="CD9" s="274"/>
      <c r="CE9" s="300" t="s">
        <v>39</v>
      </c>
      <c r="CF9" s="279"/>
      <c r="CG9" s="279"/>
      <c r="CH9" s="279"/>
      <c r="CI9" s="279"/>
      <c r="CJ9" s="279" t="s">
        <v>40</v>
      </c>
      <c r="CK9" s="279"/>
      <c r="CL9" s="279"/>
      <c r="CM9" s="279"/>
      <c r="CN9" s="279"/>
      <c r="CO9" s="279" t="s">
        <v>41</v>
      </c>
      <c r="CP9" s="279"/>
      <c r="CQ9" s="279"/>
      <c r="CR9" s="279"/>
      <c r="CS9" s="279"/>
      <c r="CT9" s="279" t="s">
        <v>42</v>
      </c>
      <c r="CU9" s="279"/>
      <c r="CV9" s="279"/>
      <c r="CW9" s="279"/>
      <c r="CX9" s="279"/>
      <c r="CY9" s="279" t="s">
        <v>43</v>
      </c>
      <c r="CZ9" s="279"/>
      <c r="DA9" s="279"/>
      <c r="DB9" s="279"/>
      <c r="DC9" s="279"/>
      <c r="DD9" s="279"/>
      <c r="DE9" s="279"/>
      <c r="DF9" s="279"/>
      <c r="DG9" s="279" t="s">
        <v>44</v>
      </c>
      <c r="DH9" s="279"/>
      <c r="DI9" s="279"/>
      <c r="DJ9" s="279"/>
      <c r="DK9" s="279"/>
      <c r="DL9" s="279" t="s">
        <v>45</v>
      </c>
      <c r="DM9" s="279"/>
      <c r="DN9" s="279"/>
      <c r="DO9" s="279"/>
      <c r="DP9" s="279"/>
      <c r="DQ9" s="279"/>
      <c r="DR9" s="279"/>
      <c r="DS9" s="279"/>
      <c r="DT9" s="279" t="s">
        <v>46</v>
      </c>
      <c r="DU9" s="279"/>
      <c r="DV9" s="279"/>
      <c r="DW9" s="279"/>
      <c r="DX9" s="279"/>
      <c r="DY9" s="279" t="s">
        <v>47</v>
      </c>
      <c r="DZ9" s="279"/>
      <c r="EA9" s="279"/>
      <c r="EB9" s="279"/>
      <c r="EC9" s="279"/>
      <c r="ED9" s="279"/>
      <c r="EE9" s="279"/>
      <c r="EF9" s="279"/>
      <c r="EG9" s="273" t="s">
        <v>48</v>
      </c>
      <c r="EH9" s="273"/>
      <c r="EI9" s="273"/>
      <c r="EJ9" s="273"/>
      <c r="EK9" s="273"/>
      <c r="EL9" s="289" t="s">
        <v>49</v>
      </c>
      <c r="EM9" s="289"/>
      <c r="EN9" s="289"/>
      <c r="EO9" s="289"/>
      <c r="EP9" s="289"/>
      <c r="EQ9" s="290" t="s">
        <v>50</v>
      </c>
      <c r="ER9" s="291"/>
      <c r="ES9" s="291"/>
      <c r="ET9" s="291"/>
      <c r="EU9" s="291"/>
      <c r="EV9" s="106" t="s">
        <v>51</v>
      </c>
    </row>
    <row r="10" spans="1:152">
      <c r="A10" s="287"/>
      <c r="B10" s="287"/>
      <c r="C10" s="275" t="s">
        <v>52</v>
      </c>
      <c r="D10" s="275"/>
      <c r="E10" s="275"/>
      <c r="F10" s="276" t="s">
        <v>80</v>
      </c>
      <c r="G10" s="277"/>
      <c r="H10" s="278" t="s">
        <v>54</v>
      </c>
      <c r="I10" s="276"/>
      <c r="J10" s="276"/>
      <c r="K10" s="276" t="s">
        <v>80</v>
      </c>
      <c r="L10" s="277"/>
      <c r="M10" s="275" t="s">
        <v>52</v>
      </c>
      <c r="N10" s="275"/>
      <c r="O10" s="275"/>
      <c r="P10" s="276" t="s">
        <v>80</v>
      </c>
      <c r="Q10" s="277"/>
      <c r="R10" s="278" t="s">
        <v>54</v>
      </c>
      <c r="S10" s="276"/>
      <c r="T10" s="276"/>
      <c r="U10" s="276" t="s">
        <v>53</v>
      </c>
      <c r="V10" s="277"/>
      <c r="W10" s="275" t="s">
        <v>52</v>
      </c>
      <c r="X10" s="275"/>
      <c r="Y10" s="275"/>
      <c r="Z10" s="276" t="s">
        <v>80</v>
      </c>
      <c r="AA10" s="277"/>
      <c r="AB10" s="278" t="s">
        <v>54</v>
      </c>
      <c r="AC10" s="276"/>
      <c r="AD10" s="276"/>
      <c r="AE10" s="276" t="s">
        <v>53</v>
      </c>
      <c r="AF10" s="277"/>
      <c r="AG10" s="275" t="s">
        <v>52</v>
      </c>
      <c r="AH10" s="275"/>
      <c r="AI10" s="275"/>
      <c r="AJ10" s="276" t="s">
        <v>80</v>
      </c>
      <c r="AK10" s="277"/>
      <c r="AL10" s="278" t="s">
        <v>54</v>
      </c>
      <c r="AM10" s="276"/>
      <c r="AN10" s="276"/>
      <c r="AO10" s="276" t="s">
        <v>53</v>
      </c>
      <c r="AP10" s="277"/>
      <c r="AQ10" s="275" t="s">
        <v>52</v>
      </c>
      <c r="AR10" s="275"/>
      <c r="AS10" s="275"/>
      <c r="AT10" s="276" t="s">
        <v>80</v>
      </c>
      <c r="AU10" s="277"/>
      <c r="AV10" s="278" t="s">
        <v>54</v>
      </c>
      <c r="AW10" s="276"/>
      <c r="AX10" s="276"/>
      <c r="AY10" s="276" t="s">
        <v>53</v>
      </c>
      <c r="AZ10" s="277"/>
      <c r="BA10" s="275" t="s">
        <v>52</v>
      </c>
      <c r="BB10" s="275"/>
      <c r="BC10" s="275"/>
      <c r="BD10" s="276" t="s">
        <v>53</v>
      </c>
      <c r="BE10" s="277"/>
      <c r="BF10" s="278" t="s">
        <v>54</v>
      </c>
      <c r="BG10" s="276"/>
      <c r="BH10" s="276"/>
      <c r="BI10" s="276" t="s">
        <v>53</v>
      </c>
      <c r="BJ10" s="277"/>
      <c r="BK10" s="275" t="s">
        <v>52</v>
      </c>
      <c r="BL10" s="275"/>
      <c r="BM10" s="275"/>
      <c r="BN10" s="276" t="s">
        <v>53</v>
      </c>
      <c r="BO10" s="277"/>
      <c r="BP10" s="278" t="s">
        <v>54</v>
      </c>
      <c r="BQ10" s="276"/>
      <c r="BR10" s="276"/>
      <c r="BS10" s="276" t="s">
        <v>53</v>
      </c>
      <c r="BT10" s="277"/>
      <c r="BU10" s="275" t="s">
        <v>52</v>
      </c>
      <c r="BV10" s="275"/>
      <c r="BW10" s="275"/>
      <c r="BX10" s="276" t="s">
        <v>53</v>
      </c>
      <c r="BY10" s="277"/>
      <c r="BZ10" s="278" t="s">
        <v>54</v>
      </c>
      <c r="CA10" s="276"/>
      <c r="CB10" s="276"/>
      <c r="CC10" s="276" t="s">
        <v>53</v>
      </c>
      <c r="CD10" s="277"/>
      <c r="CE10" s="275" t="s">
        <v>52</v>
      </c>
      <c r="CF10" s="275"/>
      <c r="CG10" s="275"/>
      <c r="CH10" s="276" t="s">
        <v>53</v>
      </c>
      <c r="CI10" s="277"/>
      <c r="CJ10" s="278" t="s">
        <v>54</v>
      </c>
      <c r="CK10" s="276"/>
      <c r="CL10" s="276"/>
      <c r="CM10" s="276" t="s">
        <v>53</v>
      </c>
      <c r="CN10" s="277"/>
      <c r="CO10" s="280" t="s">
        <v>52</v>
      </c>
      <c r="CP10" s="280"/>
      <c r="CQ10" s="281"/>
      <c r="CR10" s="277" t="s">
        <v>53</v>
      </c>
      <c r="CS10" s="282"/>
      <c r="CT10" s="282" t="s">
        <v>54</v>
      </c>
      <c r="CU10" s="282"/>
      <c r="CV10" s="278"/>
      <c r="CW10" s="277" t="s">
        <v>53</v>
      </c>
      <c r="CX10" s="282"/>
      <c r="CY10" s="280" t="s">
        <v>52</v>
      </c>
      <c r="CZ10" s="280"/>
      <c r="DA10" s="280"/>
      <c r="DB10" s="280" t="s">
        <v>55</v>
      </c>
      <c r="DC10" s="280"/>
      <c r="DD10" s="281"/>
      <c r="DE10" s="277" t="s">
        <v>53</v>
      </c>
      <c r="DF10" s="282"/>
      <c r="DG10" s="282" t="s">
        <v>54</v>
      </c>
      <c r="DH10" s="282"/>
      <c r="DI10" s="278"/>
      <c r="DJ10" s="277" t="s">
        <v>53</v>
      </c>
      <c r="DK10" s="282"/>
      <c r="DL10" s="280" t="s">
        <v>52</v>
      </c>
      <c r="DM10" s="280"/>
      <c r="DN10" s="281"/>
      <c r="DO10" s="297" t="s">
        <v>56</v>
      </c>
      <c r="DP10" s="298"/>
      <c r="DQ10" s="299"/>
      <c r="DR10" s="277" t="s">
        <v>53</v>
      </c>
      <c r="DS10" s="282"/>
      <c r="DT10" s="282" t="s">
        <v>54</v>
      </c>
      <c r="DU10" s="282"/>
      <c r="DV10" s="278"/>
      <c r="DW10" s="277" t="s">
        <v>53</v>
      </c>
      <c r="DX10" s="282"/>
      <c r="DY10" s="280" t="s">
        <v>57</v>
      </c>
      <c r="DZ10" s="280"/>
      <c r="EA10" s="280"/>
      <c r="EB10" s="280" t="s">
        <v>58</v>
      </c>
      <c r="EC10" s="280"/>
      <c r="ED10" s="281"/>
      <c r="EE10" s="277" t="s">
        <v>53</v>
      </c>
      <c r="EF10" s="282"/>
      <c r="EG10" s="282" t="s">
        <v>54</v>
      </c>
      <c r="EH10" s="282"/>
      <c r="EI10" s="278"/>
      <c r="EJ10" s="277" t="s">
        <v>53</v>
      </c>
      <c r="EK10" s="282"/>
      <c r="EL10" s="282" t="s">
        <v>54</v>
      </c>
      <c r="EM10" s="282"/>
      <c r="EN10" s="278"/>
      <c r="EO10" s="277" t="s">
        <v>53</v>
      </c>
      <c r="EP10" s="282"/>
      <c r="EQ10" s="278" t="s">
        <v>54</v>
      </c>
      <c r="ER10" s="276"/>
      <c r="ES10" s="276"/>
      <c r="ET10" s="276" t="s">
        <v>53</v>
      </c>
      <c r="EU10" s="276"/>
      <c r="EV10" s="108" t="s">
        <v>59</v>
      </c>
    </row>
    <row r="11" spans="1:152" ht="15" thickBot="1">
      <c r="A11" s="288"/>
      <c r="B11" s="288"/>
      <c r="C11" s="55" t="s">
        <v>60</v>
      </c>
      <c r="D11" s="55" t="s">
        <v>61</v>
      </c>
      <c r="E11" s="55" t="s">
        <v>62</v>
      </c>
      <c r="F11" s="55" t="s">
        <v>63</v>
      </c>
      <c r="G11" s="57" t="s">
        <v>64</v>
      </c>
      <c r="H11" s="56" t="s">
        <v>60</v>
      </c>
      <c r="I11" s="55" t="s">
        <v>61</v>
      </c>
      <c r="J11" s="55" t="s">
        <v>62</v>
      </c>
      <c r="K11" s="55" t="s">
        <v>63</v>
      </c>
      <c r="L11" s="57" t="s">
        <v>64</v>
      </c>
      <c r="M11" s="55" t="s">
        <v>60</v>
      </c>
      <c r="N11" s="55" t="s">
        <v>61</v>
      </c>
      <c r="O11" s="55" t="s">
        <v>62</v>
      </c>
      <c r="P11" s="55" t="s">
        <v>63</v>
      </c>
      <c r="Q11" s="57" t="s">
        <v>64</v>
      </c>
      <c r="R11" s="56" t="s">
        <v>60</v>
      </c>
      <c r="S11" s="55" t="s">
        <v>61</v>
      </c>
      <c r="T11" s="55" t="s">
        <v>62</v>
      </c>
      <c r="U11" s="55" t="s">
        <v>63</v>
      </c>
      <c r="V11" s="57" t="s">
        <v>64</v>
      </c>
      <c r="W11" s="55" t="s">
        <v>60</v>
      </c>
      <c r="X11" s="55" t="s">
        <v>61</v>
      </c>
      <c r="Y11" s="55" t="s">
        <v>62</v>
      </c>
      <c r="Z11" s="55" t="s">
        <v>63</v>
      </c>
      <c r="AA11" s="57" t="s">
        <v>64</v>
      </c>
      <c r="AB11" s="56" t="s">
        <v>60</v>
      </c>
      <c r="AC11" s="55" t="s">
        <v>61</v>
      </c>
      <c r="AD11" s="55" t="s">
        <v>62</v>
      </c>
      <c r="AE11" s="55" t="s">
        <v>63</v>
      </c>
      <c r="AF11" s="57" t="s">
        <v>64</v>
      </c>
      <c r="AG11" s="55" t="s">
        <v>60</v>
      </c>
      <c r="AH11" s="55" t="s">
        <v>61</v>
      </c>
      <c r="AI11" s="55" t="s">
        <v>62</v>
      </c>
      <c r="AJ11" s="55" t="s">
        <v>63</v>
      </c>
      <c r="AK11" s="57" t="s">
        <v>64</v>
      </c>
      <c r="AL11" s="56" t="s">
        <v>60</v>
      </c>
      <c r="AM11" s="55" t="s">
        <v>61</v>
      </c>
      <c r="AN11" s="55" t="s">
        <v>62</v>
      </c>
      <c r="AO11" s="55" t="s">
        <v>63</v>
      </c>
      <c r="AP11" s="57" t="s">
        <v>64</v>
      </c>
      <c r="AQ11" s="55" t="s">
        <v>60</v>
      </c>
      <c r="AR11" s="55" t="s">
        <v>61</v>
      </c>
      <c r="AS11" s="55" t="s">
        <v>62</v>
      </c>
      <c r="AT11" s="55" t="s">
        <v>63</v>
      </c>
      <c r="AU11" s="57" t="s">
        <v>64</v>
      </c>
      <c r="AV11" s="56" t="s">
        <v>60</v>
      </c>
      <c r="AW11" s="55" t="s">
        <v>61</v>
      </c>
      <c r="AX11" s="55" t="s">
        <v>62</v>
      </c>
      <c r="AY11" s="55" t="s">
        <v>63</v>
      </c>
      <c r="AZ11" s="57" t="s">
        <v>64</v>
      </c>
      <c r="BA11" s="55" t="s">
        <v>60</v>
      </c>
      <c r="BB11" s="55" t="s">
        <v>61</v>
      </c>
      <c r="BC11" s="55" t="s">
        <v>62</v>
      </c>
      <c r="BD11" s="55" t="s">
        <v>63</v>
      </c>
      <c r="BE11" s="57" t="s">
        <v>64</v>
      </c>
      <c r="BF11" s="56" t="s">
        <v>60</v>
      </c>
      <c r="BG11" s="55" t="s">
        <v>61</v>
      </c>
      <c r="BH11" s="55" t="s">
        <v>62</v>
      </c>
      <c r="BI11" s="55" t="s">
        <v>63</v>
      </c>
      <c r="BJ11" s="57" t="s">
        <v>64</v>
      </c>
      <c r="BK11" s="55" t="s">
        <v>60</v>
      </c>
      <c r="BL11" s="55" t="s">
        <v>61</v>
      </c>
      <c r="BM11" s="55" t="s">
        <v>62</v>
      </c>
      <c r="BN11" s="55" t="s">
        <v>63</v>
      </c>
      <c r="BO11" s="57" t="s">
        <v>64</v>
      </c>
      <c r="BP11" s="56" t="s">
        <v>60</v>
      </c>
      <c r="BQ11" s="55" t="s">
        <v>61</v>
      </c>
      <c r="BR11" s="55" t="s">
        <v>62</v>
      </c>
      <c r="BS11" s="55" t="s">
        <v>63</v>
      </c>
      <c r="BT11" s="57" t="s">
        <v>64</v>
      </c>
      <c r="BU11" s="55" t="s">
        <v>60</v>
      </c>
      <c r="BV11" s="55" t="s">
        <v>61</v>
      </c>
      <c r="BW11" s="55" t="s">
        <v>62</v>
      </c>
      <c r="BX11" s="55" t="s">
        <v>63</v>
      </c>
      <c r="BY11" s="57" t="s">
        <v>64</v>
      </c>
      <c r="BZ11" s="56" t="s">
        <v>60</v>
      </c>
      <c r="CA11" s="55" t="s">
        <v>61</v>
      </c>
      <c r="CB11" s="55" t="s">
        <v>62</v>
      </c>
      <c r="CC11" s="55" t="s">
        <v>63</v>
      </c>
      <c r="CD11" s="57" t="s">
        <v>64</v>
      </c>
      <c r="CE11" s="55" t="s">
        <v>60</v>
      </c>
      <c r="CF11" s="55" t="s">
        <v>61</v>
      </c>
      <c r="CG11" s="55" t="s">
        <v>62</v>
      </c>
      <c r="CH11" s="55" t="s">
        <v>63</v>
      </c>
      <c r="CI11" s="57" t="s">
        <v>64</v>
      </c>
      <c r="CJ11" s="56" t="s">
        <v>60</v>
      </c>
      <c r="CK11" s="55" t="s">
        <v>61</v>
      </c>
      <c r="CL11" s="55" t="s">
        <v>62</v>
      </c>
      <c r="CM11" s="55" t="s">
        <v>63</v>
      </c>
      <c r="CN11" s="57" t="s">
        <v>64</v>
      </c>
      <c r="CO11" s="56" t="s">
        <v>60</v>
      </c>
      <c r="CP11" s="55" t="s">
        <v>61</v>
      </c>
      <c r="CQ11" s="55" t="s">
        <v>62</v>
      </c>
      <c r="CR11" s="55" t="s">
        <v>63</v>
      </c>
      <c r="CS11" s="57" t="s">
        <v>64</v>
      </c>
      <c r="CT11" s="56" t="s">
        <v>60</v>
      </c>
      <c r="CU11" s="55" t="s">
        <v>61</v>
      </c>
      <c r="CV11" s="55" t="s">
        <v>62</v>
      </c>
      <c r="CW11" s="55" t="s">
        <v>63</v>
      </c>
      <c r="CX11" s="57" t="s">
        <v>64</v>
      </c>
      <c r="CY11" s="56" t="s">
        <v>60</v>
      </c>
      <c r="CZ11" s="55" t="s">
        <v>61</v>
      </c>
      <c r="DA11" s="57" t="s">
        <v>62</v>
      </c>
      <c r="DB11" s="56" t="s">
        <v>60</v>
      </c>
      <c r="DC11" s="55" t="s">
        <v>61</v>
      </c>
      <c r="DD11" s="55" t="s">
        <v>62</v>
      </c>
      <c r="DE11" s="55" t="s">
        <v>63</v>
      </c>
      <c r="DF11" s="57" t="s">
        <v>64</v>
      </c>
      <c r="DG11" s="56" t="s">
        <v>60</v>
      </c>
      <c r="DH11" s="55" t="s">
        <v>61</v>
      </c>
      <c r="DI11" s="55" t="s">
        <v>62</v>
      </c>
      <c r="DJ11" s="55" t="s">
        <v>63</v>
      </c>
      <c r="DK11" s="57" t="s">
        <v>64</v>
      </c>
      <c r="DL11" s="56" t="s">
        <v>60</v>
      </c>
      <c r="DM11" s="55" t="s">
        <v>61</v>
      </c>
      <c r="DN11" s="55" t="s">
        <v>62</v>
      </c>
      <c r="DO11" s="55" t="s">
        <v>60</v>
      </c>
      <c r="DP11" s="55" t="s">
        <v>61</v>
      </c>
      <c r="DQ11" s="55" t="s">
        <v>62</v>
      </c>
      <c r="DR11" s="55" t="s">
        <v>63</v>
      </c>
      <c r="DS11" s="57" t="s">
        <v>64</v>
      </c>
      <c r="DT11" s="56" t="s">
        <v>60</v>
      </c>
      <c r="DU11" s="55" t="s">
        <v>61</v>
      </c>
      <c r="DV11" s="55" t="s">
        <v>62</v>
      </c>
      <c r="DW11" s="55" t="s">
        <v>63</v>
      </c>
      <c r="DX11" s="57" t="s">
        <v>64</v>
      </c>
      <c r="DY11" s="56" t="s">
        <v>60</v>
      </c>
      <c r="DZ11" s="55" t="s">
        <v>61</v>
      </c>
      <c r="EA11" s="57" t="s">
        <v>62</v>
      </c>
      <c r="EB11" s="56" t="s">
        <v>60</v>
      </c>
      <c r="EC11" s="55" t="s">
        <v>61</v>
      </c>
      <c r="ED11" s="55" t="s">
        <v>62</v>
      </c>
      <c r="EE11" s="55" t="s">
        <v>63</v>
      </c>
      <c r="EF11" s="57" t="s">
        <v>64</v>
      </c>
      <c r="EG11" s="56" t="s">
        <v>60</v>
      </c>
      <c r="EH11" s="55" t="s">
        <v>61</v>
      </c>
      <c r="EI11" s="55" t="s">
        <v>62</v>
      </c>
      <c r="EJ11" s="55" t="s">
        <v>63</v>
      </c>
      <c r="EK11" s="57" t="s">
        <v>64</v>
      </c>
      <c r="EL11" s="56" t="s">
        <v>60</v>
      </c>
      <c r="EM11" s="55" t="s">
        <v>61</v>
      </c>
      <c r="EN11" s="55" t="s">
        <v>62</v>
      </c>
      <c r="EO11" s="55" t="s">
        <v>63</v>
      </c>
      <c r="EP11" s="57" t="s">
        <v>64</v>
      </c>
      <c r="EQ11" s="56" t="s">
        <v>60</v>
      </c>
      <c r="ER11" s="55" t="s">
        <v>61</v>
      </c>
      <c r="ES11" s="55" t="s">
        <v>62</v>
      </c>
      <c r="ET11" s="55" t="s">
        <v>63</v>
      </c>
      <c r="EU11" s="55" t="s">
        <v>64</v>
      </c>
      <c r="EV11" s="106"/>
    </row>
    <row r="12" spans="1:152" ht="15.75" hidden="1" customHeight="1" thickTop="1" thickBot="1">
      <c r="A12" s="271" t="s">
        <v>65</v>
      </c>
      <c r="B12" s="43" t="s">
        <v>66</v>
      </c>
      <c r="C12" s="6"/>
      <c r="D12" s="7"/>
      <c r="E12" s="7"/>
      <c r="F12" s="8"/>
      <c r="G12" s="10"/>
      <c r="H12" s="2"/>
      <c r="I12" s="3"/>
      <c r="J12" s="3"/>
      <c r="K12" s="4"/>
      <c r="L12" s="5"/>
      <c r="M12" s="6"/>
      <c r="N12" s="7"/>
      <c r="O12" s="7"/>
      <c r="P12" s="8"/>
      <c r="Q12" s="10"/>
      <c r="R12" s="2"/>
      <c r="S12" s="3"/>
      <c r="T12" s="3"/>
      <c r="U12" s="4"/>
      <c r="V12" s="5"/>
      <c r="W12" s="6"/>
      <c r="X12" s="7"/>
      <c r="Y12" s="7"/>
      <c r="Z12" s="8"/>
      <c r="AA12" s="10"/>
      <c r="AB12" s="2"/>
      <c r="AC12" s="3"/>
      <c r="AD12" s="3"/>
      <c r="AE12" s="4"/>
      <c r="AF12" s="5"/>
      <c r="AG12" s="6"/>
      <c r="AH12" s="7"/>
      <c r="AI12" s="7"/>
      <c r="AJ12" s="8"/>
      <c r="AK12" s="10"/>
      <c r="AL12" s="2"/>
      <c r="AM12" s="3"/>
      <c r="AN12" s="3"/>
      <c r="AO12" s="4"/>
      <c r="AP12" s="5"/>
      <c r="AQ12" s="6"/>
      <c r="AR12" s="7"/>
      <c r="AS12" s="7"/>
      <c r="AT12" s="8"/>
      <c r="AU12" s="10"/>
      <c r="AV12" s="2"/>
      <c r="AW12" s="3"/>
      <c r="AX12" s="3"/>
      <c r="AY12" s="4"/>
      <c r="AZ12" s="5"/>
      <c r="BA12" s="6"/>
      <c r="BB12" s="7"/>
      <c r="BC12" s="7"/>
      <c r="BD12" s="8"/>
      <c r="BE12" s="10"/>
      <c r="BF12" s="2"/>
      <c r="BG12" s="3"/>
      <c r="BH12" s="3"/>
      <c r="BI12" s="4"/>
      <c r="BJ12" s="5"/>
      <c r="BK12" s="6"/>
      <c r="BL12" s="7"/>
      <c r="BM12" s="7"/>
      <c r="BN12" s="8"/>
      <c r="BO12" s="10"/>
      <c r="BP12" s="2"/>
      <c r="BQ12" s="3"/>
      <c r="BR12" s="3"/>
      <c r="BS12" s="4"/>
      <c r="BT12" s="5"/>
      <c r="BU12" s="6"/>
      <c r="BV12" s="7"/>
      <c r="BW12" s="7"/>
      <c r="BX12" s="8"/>
      <c r="BY12" s="10"/>
      <c r="BZ12" s="2"/>
      <c r="CA12" s="3"/>
      <c r="CB12" s="3"/>
      <c r="CC12" s="4"/>
      <c r="CD12" s="5"/>
      <c r="CE12" s="6"/>
      <c r="CF12" s="7"/>
      <c r="CG12" s="7"/>
      <c r="CH12" s="8"/>
      <c r="CI12" s="10"/>
      <c r="CJ12" s="2"/>
      <c r="CK12" s="3"/>
      <c r="CL12" s="3"/>
      <c r="CM12" s="4"/>
      <c r="CN12" s="5"/>
      <c r="CO12" s="9"/>
      <c r="CP12" s="7"/>
      <c r="CQ12" s="7"/>
      <c r="CR12" s="8"/>
      <c r="CS12" s="10"/>
      <c r="CT12" s="2"/>
      <c r="CU12" s="3"/>
      <c r="CV12" s="3"/>
      <c r="CW12" s="4"/>
      <c r="CX12" s="5"/>
      <c r="CY12" s="9"/>
      <c r="CZ12" s="7"/>
      <c r="DA12" s="122"/>
      <c r="DB12" s="9"/>
      <c r="DC12" s="7"/>
      <c r="DD12" s="7"/>
      <c r="DE12" s="8"/>
      <c r="DF12" s="10"/>
      <c r="DG12" s="2"/>
      <c r="DH12" s="3"/>
      <c r="DI12" s="3"/>
      <c r="DJ12" s="4"/>
      <c r="DK12" s="5"/>
      <c r="DL12" s="9"/>
      <c r="DM12" s="7"/>
      <c r="DN12" s="7"/>
      <c r="DO12" s="6"/>
      <c r="DP12" s="7"/>
      <c r="DQ12" s="7"/>
      <c r="DR12" s="8"/>
      <c r="DS12" s="10"/>
      <c r="DT12" s="2"/>
      <c r="DU12" s="3"/>
      <c r="DV12" s="3"/>
      <c r="DW12" s="4"/>
      <c r="DX12" s="5"/>
      <c r="DY12" s="9"/>
      <c r="DZ12" s="7"/>
      <c r="EA12" s="122"/>
      <c r="EB12" s="9"/>
      <c r="EC12" s="7"/>
      <c r="ED12" s="7"/>
      <c r="EE12" s="8"/>
      <c r="EF12" s="10"/>
      <c r="EG12" s="2"/>
      <c r="EH12" s="3"/>
      <c r="EI12" s="3"/>
      <c r="EJ12" s="4"/>
      <c r="EK12" s="5"/>
      <c r="EL12" s="9"/>
      <c r="EM12" s="7"/>
      <c r="EN12" s="7"/>
      <c r="EO12" s="8"/>
      <c r="EP12" s="10"/>
      <c r="EQ12" s="9"/>
      <c r="ER12" s="7"/>
      <c r="ES12" s="7"/>
      <c r="ET12" s="8"/>
      <c r="EU12" s="8"/>
      <c r="EV12" s="97"/>
    </row>
    <row r="13" spans="1:152" ht="17.25" thickTop="1" thickBot="1">
      <c r="A13" s="296" t="s">
        <v>67</v>
      </c>
      <c r="B13" s="18">
        <v>40848</v>
      </c>
      <c r="C13" s="19">
        <v>0</v>
      </c>
      <c r="D13" s="19">
        <v>0</v>
      </c>
      <c r="E13" s="145">
        <v>0</v>
      </c>
      <c r="F13" s="168">
        <v>13.2</v>
      </c>
      <c r="G13" s="217">
        <v>4.9000000000000004</v>
      </c>
      <c r="H13" s="249">
        <v>0</v>
      </c>
      <c r="I13" s="250">
        <v>0</v>
      </c>
      <c r="J13" s="145">
        <v>0</v>
      </c>
      <c r="K13" s="177">
        <v>12.1</v>
      </c>
      <c r="L13" s="219">
        <v>7.8</v>
      </c>
      <c r="M13" s="19">
        <v>0</v>
      </c>
      <c r="N13" s="19">
        <v>0</v>
      </c>
      <c r="O13" s="145">
        <v>0</v>
      </c>
      <c r="P13" s="168">
        <v>16.5</v>
      </c>
      <c r="Q13" s="217">
        <v>8.3000000000000007</v>
      </c>
      <c r="R13" s="249">
        <v>0</v>
      </c>
      <c r="S13" s="250">
        <v>0</v>
      </c>
      <c r="T13" s="251">
        <v>0</v>
      </c>
      <c r="U13" s="177">
        <v>17.600000000000001</v>
      </c>
      <c r="V13" s="219">
        <v>9.8000000000000007</v>
      </c>
      <c r="W13" s="208">
        <v>0</v>
      </c>
      <c r="X13" s="209">
        <v>0</v>
      </c>
      <c r="Y13" s="145">
        <v>0</v>
      </c>
      <c r="Z13" s="210">
        <v>14.6</v>
      </c>
      <c r="AA13" s="211">
        <v>10.8</v>
      </c>
      <c r="AB13" s="212">
        <v>0</v>
      </c>
      <c r="AC13" s="213">
        <v>0</v>
      </c>
      <c r="AD13" s="146">
        <v>0</v>
      </c>
      <c r="AE13" s="188">
        <v>14.4</v>
      </c>
      <c r="AF13" s="214">
        <v>6</v>
      </c>
      <c r="AG13" s="208">
        <v>0</v>
      </c>
      <c r="AH13" s="209">
        <v>0</v>
      </c>
      <c r="AI13" s="145">
        <v>0</v>
      </c>
      <c r="AJ13" s="215">
        <v>14</v>
      </c>
      <c r="AK13" s="216">
        <v>4.5999999999999996</v>
      </c>
      <c r="AL13" s="212">
        <v>0</v>
      </c>
      <c r="AM13" s="148">
        <v>0</v>
      </c>
      <c r="AN13" s="146">
        <v>0</v>
      </c>
      <c r="AO13" s="188">
        <v>15.4</v>
      </c>
      <c r="AP13" s="214">
        <v>6.7</v>
      </c>
      <c r="AQ13" s="208">
        <v>0</v>
      </c>
      <c r="AR13" s="209">
        <v>0</v>
      </c>
      <c r="AS13" s="145">
        <v>0</v>
      </c>
      <c r="AT13" s="215">
        <v>14.3</v>
      </c>
      <c r="AU13" s="216">
        <v>3.5</v>
      </c>
      <c r="AV13" s="147">
        <v>0</v>
      </c>
      <c r="AW13" s="148">
        <v>0</v>
      </c>
      <c r="AX13" s="146">
        <v>0</v>
      </c>
      <c r="AY13" s="188">
        <v>15.9</v>
      </c>
      <c r="AZ13" s="189">
        <v>9.3000000000000007</v>
      </c>
      <c r="BA13" s="24">
        <v>0</v>
      </c>
      <c r="BB13" s="19">
        <v>0</v>
      </c>
      <c r="BC13" s="95">
        <v>0</v>
      </c>
      <c r="BD13" s="169">
        <v>10.9</v>
      </c>
      <c r="BE13" s="172">
        <v>0.9</v>
      </c>
      <c r="BF13" s="21">
        <v>0</v>
      </c>
      <c r="BG13" s="23">
        <v>0</v>
      </c>
      <c r="BH13" s="101">
        <v>0</v>
      </c>
      <c r="BI13" s="182">
        <v>11.2</v>
      </c>
      <c r="BJ13" s="183">
        <v>5</v>
      </c>
      <c r="BK13" s="19">
        <v>0</v>
      </c>
      <c r="BL13" s="19">
        <v>0</v>
      </c>
      <c r="BM13" s="95">
        <v>0</v>
      </c>
      <c r="BN13" s="171">
        <v>14.4</v>
      </c>
      <c r="BO13" s="172">
        <v>6.3</v>
      </c>
      <c r="BP13" s="21">
        <v>0</v>
      </c>
      <c r="BQ13" s="23">
        <v>0</v>
      </c>
      <c r="BR13" s="101">
        <v>0</v>
      </c>
      <c r="BS13" s="182">
        <v>15.9</v>
      </c>
      <c r="BT13" s="183">
        <v>5.2</v>
      </c>
      <c r="BU13" s="19">
        <v>0</v>
      </c>
      <c r="BV13" s="19">
        <v>0</v>
      </c>
      <c r="BW13" s="95">
        <v>0</v>
      </c>
      <c r="BX13" s="171"/>
      <c r="BY13" s="172"/>
      <c r="BZ13" s="21">
        <v>0</v>
      </c>
      <c r="CA13" s="23">
        <v>0</v>
      </c>
      <c r="CB13" s="101">
        <v>0</v>
      </c>
      <c r="CC13" s="182"/>
      <c r="CD13" s="183"/>
      <c r="CE13" s="19">
        <v>0</v>
      </c>
      <c r="CF13" s="19">
        <v>0</v>
      </c>
      <c r="CG13" s="95">
        <v>0</v>
      </c>
      <c r="CH13" s="171"/>
      <c r="CI13" s="172"/>
      <c r="CJ13" s="21">
        <v>0</v>
      </c>
      <c r="CK13" s="23">
        <v>0</v>
      </c>
      <c r="CL13" s="101">
        <v>0</v>
      </c>
      <c r="CM13" s="182"/>
      <c r="CN13" s="183"/>
      <c r="CO13" s="24">
        <v>0</v>
      </c>
      <c r="CP13" s="19">
        <v>0</v>
      </c>
      <c r="CQ13" s="95">
        <v>0</v>
      </c>
      <c r="CR13" s="171"/>
      <c r="CS13" s="172"/>
      <c r="CT13" s="21">
        <v>0</v>
      </c>
      <c r="CU13" s="23">
        <v>0</v>
      </c>
      <c r="CV13" s="101">
        <v>0</v>
      </c>
      <c r="CW13" s="182"/>
      <c r="CX13" s="183"/>
      <c r="CY13" s="24">
        <v>0</v>
      </c>
      <c r="CZ13" s="19">
        <v>0</v>
      </c>
      <c r="DA13" s="117">
        <v>0</v>
      </c>
      <c r="DB13" s="118">
        <v>0</v>
      </c>
      <c r="DC13" s="83">
        <v>0</v>
      </c>
      <c r="DD13" s="83">
        <v>0</v>
      </c>
      <c r="DE13" s="171"/>
      <c r="DF13" s="172"/>
      <c r="DG13" s="21">
        <v>0</v>
      </c>
      <c r="DH13" s="22" t="s">
        <v>68</v>
      </c>
      <c r="DI13" s="23">
        <v>0</v>
      </c>
      <c r="DJ13" s="182"/>
      <c r="DK13" s="183"/>
      <c r="DL13" s="24">
        <v>0</v>
      </c>
      <c r="DM13" s="20" t="s">
        <v>69</v>
      </c>
      <c r="DN13" s="19">
        <v>0</v>
      </c>
      <c r="DO13" s="19">
        <v>0</v>
      </c>
      <c r="DP13" s="20" t="s">
        <v>69</v>
      </c>
      <c r="DQ13" s="19">
        <v>0</v>
      </c>
      <c r="DR13" s="171">
        <v>12.2</v>
      </c>
      <c r="DS13" s="172">
        <v>5.7</v>
      </c>
      <c r="DT13" s="21">
        <v>0</v>
      </c>
      <c r="DU13" s="22" t="s">
        <v>68</v>
      </c>
      <c r="DV13" s="23">
        <v>0</v>
      </c>
      <c r="DW13" s="182">
        <v>11.4</v>
      </c>
      <c r="DX13" s="183">
        <v>5.6</v>
      </c>
      <c r="DY13" s="24">
        <v>0</v>
      </c>
      <c r="DZ13" s="20" t="s">
        <v>69</v>
      </c>
      <c r="EA13" s="123">
        <v>0</v>
      </c>
      <c r="EB13" s="24">
        <v>0</v>
      </c>
      <c r="EC13" s="20" t="s">
        <v>69</v>
      </c>
      <c r="ED13" s="19">
        <v>0</v>
      </c>
      <c r="EE13" s="171">
        <v>15.3</v>
      </c>
      <c r="EF13" s="172">
        <v>2.6</v>
      </c>
      <c r="EG13" s="21">
        <v>0</v>
      </c>
      <c r="EH13" s="22" t="s">
        <v>68</v>
      </c>
      <c r="EI13" s="23">
        <v>0</v>
      </c>
      <c r="EJ13" s="182">
        <v>16.3</v>
      </c>
      <c r="EK13" s="183">
        <v>5.6</v>
      </c>
      <c r="EL13" s="24">
        <v>0</v>
      </c>
      <c r="EM13" s="20" t="s">
        <v>69</v>
      </c>
      <c r="EN13" s="19">
        <v>0</v>
      </c>
      <c r="EO13" s="171">
        <v>9.6999999999999993</v>
      </c>
      <c r="EP13" s="172">
        <v>4.2</v>
      </c>
      <c r="EQ13" s="24">
        <v>0</v>
      </c>
      <c r="ER13" s="25" t="s">
        <v>70</v>
      </c>
      <c r="ES13" s="19">
        <v>0</v>
      </c>
      <c r="ET13" s="171">
        <v>4.3</v>
      </c>
      <c r="EU13" s="171">
        <v>0.9</v>
      </c>
      <c r="EV13" s="97"/>
    </row>
    <row r="14" spans="1:152" ht="17.25" thickTop="1" thickBot="1">
      <c r="A14" s="296"/>
      <c r="B14" s="26">
        <v>40849</v>
      </c>
      <c r="C14" s="27">
        <v>0</v>
      </c>
      <c r="D14" s="27">
        <v>0</v>
      </c>
      <c r="E14" s="149">
        <f>E13+D14</f>
        <v>0</v>
      </c>
      <c r="F14" s="168">
        <v>15.3</v>
      </c>
      <c r="G14" s="217">
        <v>5.3</v>
      </c>
      <c r="H14" s="252">
        <v>0</v>
      </c>
      <c r="I14" s="253">
        <v>0</v>
      </c>
      <c r="J14" s="149">
        <f>J13+I14</f>
        <v>0</v>
      </c>
      <c r="K14" s="177">
        <v>15.5</v>
      </c>
      <c r="L14" s="219">
        <v>7.1</v>
      </c>
      <c r="M14" s="27">
        <v>0</v>
      </c>
      <c r="N14" s="27">
        <v>0</v>
      </c>
      <c r="O14" s="149">
        <f>O13+N14</f>
        <v>0</v>
      </c>
      <c r="P14" s="168">
        <v>13.8</v>
      </c>
      <c r="Q14" s="217">
        <v>6</v>
      </c>
      <c r="R14" s="252">
        <v>0</v>
      </c>
      <c r="S14" s="253">
        <v>0</v>
      </c>
      <c r="T14" s="254">
        <f>T13+S14</f>
        <v>0</v>
      </c>
      <c r="U14" s="177">
        <v>13.7</v>
      </c>
      <c r="V14" s="219">
        <v>8.8000000000000007</v>
      </c>
      <c r="W14" s="220">
        <v>0</v>
      </c>
      <c r="X14" s="162">
        <v>0</v>
      </c>
      <c r="Y14" s="149">
        <v>0</v>
      </c>
      <c r="Z14" s="159">
        <v>12.7</v>
      </c>
      <c r="AA14" s="221">
        <v>4.0999999999999996</v>
      </c>
      <c r="AB14" s="222">
        <v>0</v>
      </c>
      <c r="AC14" s="163">
        <v>0</v>
      </c>
      <c r="AD14" s="150">
        <f>AD13+AC14</f>
        <v>0</v>
      </c>
      <c r="AE14" s="186">
        <v>10.1</v>
      </c>
      <c r="AF14" s="223">
        <v>7.2</v>
      </c>
      <c r="AG14" s="220">
        <v>0</v>
      </c>
      <c r="AH14" s="162">
        <v>0</v>
      </c>
      <c r="AI14" s="149">
        <v>0</v>
      </c>
      <c r="AJ14" s="193">
        <v>9.4</v>
      </c>
      <c r="AK14" s="224">
        <v>5.9</v>
      </c>
      <c r="AL14" s="222">
        <v>0</v>
      </c>
      <c r="AM14" s="152">
        <v>0</v>
      </c>
      <c r="AN14" s="150">
        <f>AN13+AM14</f>
        <v>0</v>
      </c>
      <c r="AO14" s="186">
        <v>18.899999999999999</v>
      </c>
      <c r="AP14" s="223">
        <v>8.6999999999999993</v>
      </c>
      <c r="AQ14" s="220">
        <v>0</v>
      </c>
      <c r="AR14" s="162">
        <v>0</v>
      </c>
      <c r="AS14" s="149">
        <f>AS13+AR14</f>
        <v>0</v>
      </c>
      <c r="AT14" s="193">
        <v>16.2</v>
      </c>
      <c r="AU14" s="224">
        <v>6.8</v>
      </c>
      <c r="AV14" s="151">
        <v>0</v>
      </c>
      <c r="AW14" s="152">
        <v>0</v>
      </c>
      <c r="AX14" s="150">
        <f>AX13+AW14</f>
        <v>0</v>
      </c>
      <c r="AY14" s="186">
        <v>14.4</v>
      </c>
      <c r="AZ14" s="190">
        <v>8.3000000000000007</v>
      </c>
      <c r="BA14" s="32">
        <v>0</v>
      </c>
      <c r="BB14" s="34">
        <v>0</v>
      </c>
      <c r="BC14" s="96">
        <f>BC13+BB14</f>
        <v>0</v>
      </c>
      <c r="BD14" s="169">
        <v>13.1</v>
      </c>
      <c r="BE14" s="170">
        <v>3.5</v>
      </c>
      <c r="BF14" s="29">
        <v>0</v>
      </c>
      <c r="BG14" s="47">
        <v>0</v>
      </c>
      <c r="BH14" s="102">
        <f>BH13+BG14</f>
        <v>0</v>
      </c>
      <c r="BI14" s="178">
        <v>13.7</v>
      </c>
      <c r="BJ14" s="179">
        <v>5.7</v>
      </c>
      <c r="BK14" s="27">
        <v>0</v>
      </c>
      <c r="BL14" s="34">
        <v>0</v>
      </c>
      <c r="BM14" s="96">
        <f>BM13+BL14</f>
        <v>0</v>
      </c>
      <c r="BN14" s="169">
        <v>12.9</v>
      </c>
      <c r="BO14" s="170">
        <v>4</v>
      </c>
      <c r="BP14" s="29">
        <v>0</v>
      </c>
      <c r="BQ14" s="47">
        <v>0</v>
      </c>
      <c r="BR14" s="102">
        <f>BR13+BQ14</f>
        <v>0</v>
      </c>
      <c r="BS14" s="178">
        <v>13.3</v>
      </c>
      <c r="BT14" s="179">
        <v>6.1</v>
      </c>
      <c r="BU14" s="27">
        <v>0</v>
      </c>
      <c r="BV14" s="34">
        <v>0</v>
      </c>
      <c r="BW14" s="96">
        <f>BW13+BV14</f>
        <v>0</v>
      </c>
      <c r="BX14" s="169">
        <v>5.5</v>
      </c>
      <c r="BY14" s="170">
        <v>-8</v>
      </c>
      <c r="BZ14" s="29">
        <v>0</v>
      </c>
      <c r="CA14" s="47">
        <v>0</v>
      </c>
      <c r="CB14" s="102">
        <f>CB13+CA14</f>
        <v>0</v>
      </c>
      <c r="CC14" s="178">
        <v>6.2</v>
      </c>
      <c r="CD14" s="179">
        <v>0.5</v>
      </c>
      <c r="CE14" s="27">
        <v>0</v>
      </c>
      <c r="CF14" s="34">
        <v>0</v>
      </c>
      <c r="CG14" s="96">
        <f>CG13+CF14</f>
        <v>0</v>
      </c>
      <c r="CH14" s="169"/>
      <c r="CI14" s="170"/>
      <c r="CJ14" s="29">
        <v>0</v>
      </c>
      <c r="CK14" s="47">
        <v>0</v>
      </c>
      <c r="CL14" s="102">
        <f>CL13+CK14</f>
        <v>0</v>
      </c>
      <c r="CM14" s="178"/>
      <c r="CN14" s="179"/>
      <c r="CO14" s="32">
        <v>0</v>
      </c>
      <c r="CP14" s="34">
        <v>0</v>
      </c>
      <c r="CQ14" s="96">
        <f>CQ13+CP14</f>
        <v>0</v>
      </c>
      <c r="CR14" s="169"/>
      <c r="CS14" s="170"/>
      <c r="CT14" s="29">
        <v>0</v>
      </c>
      <c r="CU14" s="47">
        <v>0</v>
      </c>
      <c r="CV14" s="102">
        <f>CV13+CU14</f>
        <v>0</v>
      </c>
      <c r="CW14" s="178"/>
      <c r="CX14" s="179"/>
      <c r="CY14" s="32">
        <v>0</v>
      </c>
      <c r="CZ14" s="34">
        <v>0</v>
      </c>
      <c r="DA14" s="119">
        <v>0</v>
      </c>
      <c r="DB14" s="120">
        <v>0</v>
      </c>
      <c r="DC14" s="31">
        <v>0</v>
      </c>
      <c r="DD14" s="31">
        <v>0</v>
      </c>
      <c r="DE14" s="169"/>
      <c r="DF14" s="170"/>
      <c r="DG14" s="29">
        <v>0</v>
      </c>
      <c r="DH14" s="30" t="s">
        <v>68</v>
      </c>
      <c r="DI14" s="31">
        <v>0</v>
      </c>
      <c r="DJ14" s="178"/>
      <c r="DK14" s="179"/>
      <c r="DL14" s="32">
        <v>0</v>
      </c>
      <c r="DM14" s="28" t="s">
        <v>69</v>
      </c>
      <c r="DN14" s="27">
        <v>0</v>
      </c>
      <c r="DO14" s="27">
        <v>0</v>
      </c>
      <c r="DP14" s="28" t="s">
        <v>69</v>
      </c>
      <c r="DQ14" s="27">
        <v>0</v>
      </c>
      <c r="DR14" s="169">
        <v>9.5</v>
      </c>
      <c r="DS14" s="170">
        <v>7.2</v>
      </c>
      <c r="DT14" s="29">
        <v>0</v>
      </c>
      <c r="DU14" s="30" t="s">
        <v>68</v>
      </c>
      <c r="DV14" s="31">
        <v>0</v>
      </c>
      <c r="DW14" s="178">
        <v>11.5</v>
      </c>
      <c r="DX14" s="179">
        <v>7.9</v>
      </c>
      <c r="DY14" s="32">
        <v>0</v>
      </c>
      <c r="DZ14" s="28" t="s">
        <v>69</v>
      </c>
      <c r="EA14" s="125">
        <v>0</v>
      </c>
      <c r="EB14" s="32">
        <v>0</v>
      </c>
      <c r="EC14" s="270" t="s">
        <v>69</v>
      </c>
      <c r="ED14" s="27">
        <v>0</v>
      </c>
      <c r="EE14" s="169">
        <v>16.2</v>
      </c>
      <c r="EF14" s="170">
        <v>3.3</v>
      </c>
      <c r="EG14" s="29">
        <v>0</v>
      </c>
      <c r="EH14" s="30" t="s">
        <v>68</v>
      </c>
      <c r="EI14" s="31">
        <v>0</v>
      </c>
      <c r="EJ14" s="178">
        <v>17.7</v>
      </c>
      <c r="EK14" s="179">
        <v>5.4</v>
      </c>
      <c r="EL14" s="32">
        <v>0</v>
      </c>
      <c r="EM14" s="28" t="s">
        <v>69</v>
      </c>
      <c r="EN14" s="27">
        <v>0</v>
      </c>
      <c r="EO14" s="169">
        <v>11.6</v>
      </c>
      <c r="EP14" s="170">
        <v>6.6</v>
      </c>
      <c r="EQ14" s="33">
        <v>2</v>
      </c>
      <c r="ER14" s="34">
        <v>2</v>
      </c>
      <c r="ES14" s="34">
        <v>2</v>
      </c>
      <c r="ET14" s="194">
        <v>2.7</v>
      </c>
      <c r="EU14" s="194">
        <v>-1</v>
      </c>
      <c r="EV14" s="97"/>
    </row>
    <row r="15" spans="1:152" ht="17.25" thickTop="1" thickBot="1">
      <c r="A15" s="296"/>
      <c r="B15" s="26">
        <v>40850</v>
      </c>
      <c r="C15" s="27">
        <v>0</v>
      </c>
      <c r="D15" s="27">
        <v>0</v>
      </c>
      <c r="E15" s="149">
        <f t="shared" ref="E15:E40" si="0">E14+D15</f>
        <v>0</v>
      </c>
      <c r="F15" s="168">
        <v>11.5</v>
      </c>
      <c r="G15" s="217">
        <v>3.6</v>
      </c>
      <c r="H15" s="252">
        <v>0</v>
      </c>
      <c r="I15" s="253">
        <v>0</v>
      </c>
      <c r="J15" s="149">
        <f t="shared" ref="J15:J40" si="1">J14+I15</f>
        <v>0</v>
      </c>
      <c r="K15" s="177">
        <v>12.2</v>
      </c>
      <c r="L15" s="219">
        <v>6.6</v>
      </c>
      <c r="M15" s="27">
        <v>0</v>
      </c>
      <c r="N15" s="27">
        <v>0</v>
      </c>
      <c r="O15" s="149">
        <f t="shared" ref="O15:O40" si="2">O14+N15</f>
        <v>0</v>
      </c>
      <c r="P15" s="168">
        <v>20.5</v>
      </c>
      <c r="Q15" s="217">
        <v>9.3000000000000007</v>
      </c>
      <c r="R15" s="252">
        <v>0</v>
      </c>
      <c r="S15" s="253">
        <v>0</v>
      </c>
      <c r="T15" s="254">
        <f t="shared" ref="T15:T40" si="3">T14+S15</f>
        <v>0</v>
      </c>
      <c r="U15" s="177">
        <v>21.5</v>
      </c>
      <c r="V15" s="219">
        <v>9.1999999999999993</v>
      </c>
      <c r="W15" s="220">
        <v>0</v>
      </c>
      <c r="X15" s="162">
        <v>0</v>
      </c>
      <c r="Y15" s="149">
        <v>0</v>
      </c>
      <c r="Z15" s="159">
        <v>9.1999999999999993</v>
      </c>
      <c r="AA15" s="221">
        <v>3.9</v>
      </c>
      <c r="AB15" s="222">
        <v>0</v>
      </c>
      <c r="AC15" s="163">
        <v>0</v>
      </c>
      <c r="AD15" s="150">
        <f t="shared" ref="AD15:AD40" si="4">AD14+AC15</f>
        <v>0</v>
      </c>
      <c r="AE15" s="186">
        <v>12.8</v>
      </c>
      <c r="AF15" s="223">
        <v>7.2</v>
      </c>
      <c r="AG15" s="220">
        <v>0</v>
      </c>
      <c r="AH15" s="162">
        <v>0</v>
      </c>
      <c r="AI15" s="149">
        <v>0</v>
      </c>
      <c r="AJ15" s="193">
        <v>12.9</v>
      </c>
      <c r="AK15" s="224">
        <v>6.3</v>
      </c>
      <c r="AL15" s="222">
        <v>0</v>
      </c>
      <c r="AM15" s="152">
        <v>0</v>
      </c>
      <c r="AN15" s="150">
        <f t="shared" ref="AN15:AN40" si="5">AN14+AM15</f>
        <v>0</v>
      </c>
      <c r="AO15" s="186">
        <v>13.2</v>
      </c>
      <c r="AP15" s="223">
        <v>4.5</v>
      </c>
      <c r="AQ15" s="220">
        <v>0</v>
      </c>
      <c r="AR15" s="162">
        <v>0</v>
      </c>
      <c r="AS15" s="149">
        <f t="shared" ref="AS15:AS40" si="6">AS14+AR15</f>
        <v>0</v>
      </c>
      <c r="AT15" s="193">
        <v>11.5</v>
      </c>
      <c r="AU15" s="224">
        <v>4.2</v>
      </c>
      <c r="AV15" s="151">
        <v>0</v>
      </c>
      <c r="AW15" s="152">
        <v>0</v>
      </c>
      <c r="AX15" s="150">
        <f t="shared" ref="AX15:AX40" si="7">AX14+AW15</f>
        <v>0</v>
      </c>
      <c r="AY15" s="186">
        <v>10.8</v>
      </c>
      <c r="AZ15" s="190">
        <v>4.3</v>
      </c>
      <c r="BA15" s="32">
        <v>0</v>
      </c>
      <c r="BB15" s="34">
        <v>0</v>
      </c>
      <c r="BC15" s="96">
        <f t="shared" ref="BC15:BC40" si="8">BC14+BB15</f>
        <v>0</v>
      </c>
      <c r="BD15" s="169">
        <v>15.3</v>
      </c>
      <c r="BE15" s="170">
        <v>2.8</v>
      </c>
      <c r="BF15" s="29">
        <v>0</v>
      </c>
      <c r="BG15" s="47">
        <v>0</v>
      </c>
      <c r="BH15" s="102">
        <f t="shared" ref="BH15:BH40" si="9">BH14+BG15</f>
        <v>0</v>
      </c>
      <c r="BI15" s="178">
        <v>16</v>
      </c>
      <c r="BJ15" s="179">
        <v>3.9</v>
      </c>
      <c r="BK15" s="27">
        <v>0</v>
      </c>
      <c r="BL15" s="34">
        <v>0</v>
      </c>
      <c r="BM15" s="96">
        <f t="shared" ref="BM15:BM40" si="10">BM14+BL15</f>
        <v>0</v>
      </c>
      <c r="BN15" s="169">
        <v>15.1</v>
      </c>
      <c r="BO15" s="170">
        <v>3.8</v>
      </c>
      <c r="BP15" s="29">
        <v>0</v>
      </c>
      <c r="BQ15" s="47">
        <v>0</v>
      </c>
      <c r="BR15" s="102">
        <f t="shared" ref="BR15:BR40" si="11">BR14+BQ15</f>
        <v>0</v>
      </c>
      <c r="BS15" s="178">
        <v>16.399999999999999</v>
      </c>
      <c r="BT15" s="179">
        <v>6.6</v>
      </c>
      <c r="BU15" s="27">
        <v>0</v>
      </c>
      <c r="BV15" s="34">
        <v>0</v>
      </c>
      <c r="BW15" s="96">
        <f t="shared" ref="BW15:BW40" si="12">BW14+BV15</f>
        <v>0</v>
      </c>
      <c r="BX15" s="169">
        <v>2.2000000000000002</v>
      </c>
      <c r="BY15" s="170">
        <v>-0.1</v>
      </c>
      <c r="BZ15" s="29">
        <v>0</v>
      </c>
      <c r="CA15" s="47">
        <v>0</v>
      </c>
      <c r="CB15" s="102">
        <f t="shared" ref="CB15:CB40" si="13">CB14+CA15</f>
        <v>0</v>
      </c>
      <c r="CC15" s="178">
        <v>3.7</v>
      </c>
      <c r="CD15" s="179">
        <v>0.6</v>
      </c>
      <c r="CE15" s="27">
        <v>0</v>
      </c>
      <c r="CF15" s="34">
        <v>0</v>
      </c>
      <c r="CG15" s="96">
        <f t="shared" ref="CG15:CG40" si="14">CG14+CF15</f>
        <v>0</v>
      </c>
      <c r="CH15" s="169"/>
      <c r="CI15" s="170"/>
      <c r="CJ15" s="29">
        <v>0</v>
      </c>
      <c r="CK15" s="47">
        <v>0</v>
      </c>
      <c r="CL15" s="102">
        <f t="shared" ref="CL15:CL40" si="15">CL14+CK15</f>
        <v>0</v>
      </c>
      <c r="CM15" s="178"/>
      <c r="CN15" s="179"/>
      <c r="CO15" s="32">
        <v>0</v>
      </c>
      <c r="CP15" s="34">
        <v>0</v>
      </c>
      <c r="CQ15" s="96">
        <f t="shared" ref="CQ15:CQ40" si="16">CQ14+CP15</f>
        <v>0</v>
      </c>
      <c r="CR15" s="169"/>
      <c r="CS15" s="170"/>
      <c r="CT15" s="29">
        <v>0</v>
      </c>
      <c r="CU15" s="47">
        <v>0</v>
      </c>
      <c r="CV15" s="102">
        <f t="shared" ref="CV15:CV40" si="17">CV14+CU15</f>
        <v>0</v>
      </c>
      <c r="CW15" s="178"/>
      <c r="CX15" s="179"/>
      <c r="CY15" s="32">
        <v>0</v>
      </c>
      <c r="CZ15" s="34">
        <v>0</v>
      </c>
      <c r="DA15" s="119">
        <v>0</v>
      </c>
      <c r="DB15" s="120">
        <v>0</v>
      </c>
      <c r="DC15" s="31">
        <v>0</v>
      </c>
      <c r="DD15" s="31">
        <v>0</v>
      </c>
      <c r="DE15" s="169"/>
      <c r="DF15" s="170"/>
      <c r="DG15" s="29">
        <v>0</v>
      </c>
      <c r="DH15" s="30" t="s">
        <v>68</v>
      </c>
      <c r="DI15" s="31">
        <v>0</v>
      </c>
      <c r="DJ15" s="178"/>
      <c r="DK15" s="179"/>
      <c r="DL15" s="32">
        <v>0</v>
      </c>
      <c r="DM15" s="28" t="s">
        <v>69</v>
      </c>
      <c r="DN15" s="27">
        <v>0</v>
      </c>
      <c r="DO15" s="27">
        <v>0</v>
      </c>
      <c r="DP15" s="28" t="s">
        <v>69</v>
      </c>
      <c r="DQ15" s="27">
        <v>0</v>
      </c>
      <c r="DR15" s="169">
        <v>9.1</v>
      </c>
      <c r="DS15" s="170">
        <v>6.9</v>
      </c>
      <c r="DT15" s="29">
        <v>0</v>
      </c>
      <c r="DU15" s="30" t="s">
        <v>68</v>
      </c>
      <c r="DV15" s="31">
        <v>0</v>
      </c>
      <c r="DW15" s="178">
        <v>11.4</v>
      </c>
      <c r="DX15" s="179">
        <v>5.8</v>
      </c>
      <c r="DY15" s="32">
        <v>0</v>
      </c>
      <c r="DZ15" s="28" t="s">
        <v>69</v>
      </c>
      <c r="EA15" s="125">
        <v>0</v>
      </c>
      <c r="EB15" s="32">
        <v>0</v>
      </c>
      <c r="EC15" s="270" t="s">
        <v>69</v>
      </c>
      <c r="ED15" s="27">
        <v>0</v>
      </c>
      <c r="EE15" s="169">
        <v>14</v>
      </c>
      <c r="EF15" s="170">
        <v>5.4</v>
      </c>
      <c r="EG15" s="29">
        <v>0</v>
      </c>
      <c r="EH15" s="30" t="s">
        <v>68</v>
      </c>
      <c r="EI15" s="31">
        <v>0</v>
      </c>
      <c r="EJ15" s="178">
        <v>14.9</v>
      </c>
      <c r="EK15" s="179">
        <v>9.1</v>
      </c>
      <c r="EL15" s="32">
        <v>0</v>
      </c>
      <c r="EM15" s="28" t="s">
        <v>69</v>
      </c>
      <c r="EN15" s="27">
        <v>0</v>
      </c>
      <c r="EO15" s="169">
        <v>7.5</v>
      </c>
      <c r="EP15" s="170">
        <v>3.1</v>
      </c>
      <c r="EQ15" s="33">
        <v>20</v>
      </c>
      <c r="ER15" s="34">
        <v>23</v>
      </c>
      <c r="ES15" s="34">
        <v>25</v>
      </c>
      <c r="ET15" s="194">
        <v>2.2000000000000002</v>
      </c>
      <c r="EU15" s="194">
        <v>-3.8</v>
      </c>
      <c r="EV15" s="97"/>
    </row>
    <row r="16" spans="1:152" ht="17.25" thickTop="1" thickBot="1">
      <c r="A16" s="296"/>
      <c r="B16" s="26">
        <v>40851</v>
      </c>
      <c r="C16" s="27">
        <v>0</v>
      </c>
      <c r="D16" s="27">
        <v>0</v>
      </c>
      <c r="E16" s="149">
        <f t="shared" si="0"/>
        <v>0</v>
      </c>
      <c r="F16" s="168">
        <v>13.1</v>
      </c>
      <c r="G16" s="217">
        <v>4.0999999999999996</v>
      </c>
      <c r="H16" s="252">
        <v>0</v>
      </c>
      <c r="I16" s="253">
        <v>0</v>
      </c>
      <c r="J16" s="149">
        <f t="shared" si="1"/>
        <v>0</v>
      </c>
      <c r="K16" s="177">
        <v>14.8</v>
      </c>
      <c r="L16" s="219">
        <v>6</v>
      </c>
      <c r="M16" s="27">
        <v>0</v>
      </c>
      <c r="N16" s="27">
        <v>0</v>
      </c>
      <c r="O16" s="149">
        <f t="shared" si="2"/>
        <v>0</v>
      </c>
      <c r="P16" s="168">
        <v>11</v>
      </c>
      <c r="Q16" s="217">
        <v>2.1</v>
      </c>
      <c r="R16" s="252">
        <v>0</v>
      </c>
      <c r="S16" s="253">
        <v>0</v>
      </c>
      <c r="T16" s="254">
        <f t="shared" si="3"/>
        <v>0</v>
      </c>
      <c r="U16" s="177">
        <v>10.7</v>
      </c>
      <c r="V16" s="219">
        <v>3.6</v>
      </c>
      <c r="W16" s="220">
        <v>0</v>
      </c>
      <c r="X16" s="162">
        <v>0</v>
      </c>
      <c r="Y16" s="149">
        <v>0</v>
      </c>
      <c r="Z16" s="159">
        <v>7.2</v>
      </c>
      <c r="AA16" s="221">
        <v>1.5</v>
      </c>
      <c r="AB16" s="222">
        <v>0</v>
      </c>
      <c r="AC16" s="163">
        <v>0</v>
      </c>
      <c r="AD16" s="150">
        <f t="shared" si="4"/>
        <v>0</v>
      </c>
      <c r="AE16" s="186">
        <v>15.2</v>
      </c>
      <c r="AF16" s="223">
        <v>6.1</v>
      </c>
      <c r="AG16" s="220">
        <v>0</v>
      </c>
      <c r="AH16" s="162">
        <v>0</v>
      </c>
      <c r="AI16" s="149">
        <v>0</v>
      </c>
      <c r="AJ16" s="193">
        <v>14.2</v>
      </c>
      <c r="AK16" s="224">
        <v>6.9</v>
      </c>
      <c r="AL16" s="222">
        <v>0</v>
      </c>
      <c r="AM16" s="152">
        <v>0</v>
      </c>
      <c r="AN16" s="150">
        <f t="shared" si="5"/>
        <v>0</v>
      </c>
      <c r="AO16" s="186">
        <v>6.4</v>
      </c>
      <c r="AP16" s="223">
        <v>1.4</v>
      </c>
      <c r="AQ16" s="220">
        <v>2</v>
      </c>
      <c r="AR16" s="162">
        <v>2</v>
      </c>
      <c r="AS16" s="149">
        <f t="shared" si="6"/>
        <v>2</v>
      </c>
      <c r="AT16" s="193">
        <v>5.2</v>
      </c>
      <c r="AU16" s="224">
        <v>0.3</v>
      </c>
      <c r="AV16" s="151">
        <v>0</v>
      </c>
      <c r="AW16" s="152">
        <v>0</v>
      </c>
      <c r="AX16" s="150">
        <f t="shared" si="7"/>
        <v>0</v>
      </c>
      <c r="AY16" s="186">
        <v>10</v>
      </c>
      <c r="AZ16" s="190">
        <v>4</v>
      </c>
      <c r="BA16" s="32">
        <v>0</v>
      </c>
      <c r="BB16" s="34">
        <v>0</v>
      </c>
      <c r="BC16" s="96">
        <f t="shared" si="8"/>
        <v>0</v>
      </c>
      <c r="BD16" s="169">
        <v>17.399999999999999</v>
      </c>
      <c r="BE16" s="170">
        <v>3.2</v>
      </c>
      <c r="BF16" s="29">
        <v>0</v>
      </c>
      <c r="BG16" s="47">
        <v>0</v>
      </c>
      <c r="BH16" s="102">
        <f t="shared" si="9"/>
        <v>0</v>
      </c>
      <c r="BI16" s="178">
        <v>17.899999999999999</v>
      </c>
      <c r="BJ16" s="179">
        <v>4.4000000000000004</v>
      </c>
      <c r="BK16" s="27">
        <v>0</v>
      </c>
      <c r="BL16" s="34">
        <v>1</v>
      </c>
      <c r="BM16" s="96">
        <f t="shared" si="10"/>
        <v>1</v>
      </c>
      <c r="BN16" s="169">
        <v>6.9</v>
      </c>
      <c r="BO16" s="170">
        <v>0.4</v>
      </c>
      <c r="BP16" s="29">
        <v>0</v>
      </c>
      <c r="BQ16" s="47">
        <v>0</v>
      </c>
      <c r="BR16" s="102">
        <f t="shared" si="11"/>
        <v>0</v>
      </c>
      <c r="BS16" s="178">
        <v>6.8</v>
      </c>
      <c r="BT16" s="179">
        <v>2.9</v>
      </c>
      <c r="BU16" s="27">
        <v>1</v>
      </c>
      <c r="BV16" s="34">
        <v>2</v>
      </c>
      <c r="BW16" s="96">
        <f t="shared" si="12"/>
        <v>2</v>
      </c>
      <c r="BX16" s="169">
        <v>2</v>
      </c>
      <c r="BY16" s="170">
        <v>0.1</v>
      </c>
      <c r="BZ16" s="29">
        <v>0</v>
      </c>
      <c r="CA16" s="47">
        <v>0</v>
      </c>
      <c r="CB16" s="102">
        <f t="shared" si="13"/>
        <v>0</v>
      </c>
      <c r="CC16" s="178">
        <v>4.0999999999999996</v>
      </c>
      <c r="CD16" s="179">
        <v>1.1000000000000001</v>
      </c>
      <c r="CE16" s="27">
        <v>0</v>
      </c>
      <c r="CF16" s="34">
        <v>0</v>
      </c>
      <c r="CG16" s="96">
        <f t="shared" si="14"/>
        <v>0</v>
      </c>
      <c r="CH16" s="169"/>
      <c r="CI16" s="170"/>
      <c r="CJ16" s="29">
        <v>0</v>
      </c>
      <c r="CK16" s="47">
        <v>0</v>
      </c>
      <c r="CL16" s="102">
        <f t="shared" si="15"/>
        <v>0</v>
      </c>
      <c r="CM16" s="178"/>
      <c r="CN16" s="179"/>
      <c r="CO16" s="32">
        <v>0</v>
      </c>
      <c r="CP16" s="34">
        <v>0</v>
      </c>
      <c r="CQ16" s="96">
        <f t="shared" si="16"/>
        <v>0</v>
      </c>
      <c r="CR16" s="169"/>
      <c r="CS16" s="170"/>
      <c r="CT16" s="29">
        <v>0</v>
      </c>
      <c r="CU16" s="47">
        <v>0</v>
      </c>
      <c r="CV16" s="102">
        <f t="shared" si="17"/>
        <v>0</v>
      </c>
      <c r="CW16" s="178"/>
      <c r="CX16" s="179"/>
      <c r="CY16" s="32">
        <v>0</v>
      </c>
      <c r="CZ16" s="34">
        <v>0</v>
      </c>
      <c r="DA16" s="119">
        <v>0</v>
      </c>
      <c r="DB16" s="120">
        <v>0</v>
      </c>
      <c r="DC16" s="31">
        <v>0</v>
      </c>
      <c r="DD16" s="31">
        <v>0</v>
      </c>
      <c r="DE16" s="169"/>
      <c r="DF16" s="170"/>
      <c r="DG16" s="29">
        <v>0</v>
      </c>
      <c r="DH16" s="30" t="s">
        <v>68</v>
      </c>
      <c r="DI16" s="31">
        <v>0</v>
      </c>
      <c r="DJ16" s="178"/>
      <c r="DK16" s="179"/>
      <c r="DL16" s="32">
        <v>0</v>
      </c>
      <c r="DM16" s="28" t="s">
        <v>69</v>
      </c>
      <c r="DN16" s="27">
        <v>0</v>
      </c>
      <c r="DO16" s="27">
        <v>0</v>
      </c>
      <c r="DP16" s="28" t="s">
        <v>69</v>
      </c>
      <c r="DQ16" s="27">
        <v>0</v>
      </c>
      <c r="DR16" s="169">
        <v>9</v>
      </c>
      <c r="DS16" s="170">
        <v>5.0999999999999996</v>
      </c>
      <c r="DT16" s="29">
        <v>0</v>
      </c>
      <c r="DU16" s="30" t="s">
        <v>68</v>
      </c>
      <c r="DV16" s="31">
        <v>0</v>
      </c>
      <c r="DW16" s="178">
        <v>10</v>
      </c>
      <c r="DX16" s="179">
        <v>6.6</v>
      </c>
      <c r="DY16" s="32">
        <v>0</v>
      </c>
      <c r="DZ16" s="28" t="s">
        <v>69</v>
      </c>
      <c r="EA16" s="125">
        <v>0</v>
      </c>
      <c r="EB16" s="32">
        <v>0</v>
      </c>
      <c r="EC16" s="270" t="s">
        <v>69</v>
      </c>
      <c r="ED16" s="27">
        <v>0</v>
      </c>
      <c r="EE16" s="169">
        <v>13.9</v>
      </c>
      <c r="EF16" s="170">
        <v>1.9</v>
      </c>
      <c r="EG16" s="29">
        <v>0</v>
      </c>
      <c r="EH16" s="30" t="s">
        <v>68</v>
      </c>
      <c r="EI16" s="31">
        <v>0</v>
      </c>
      <c r="EJ16" s="178">
        <v>14.7</v>
      </c>
      <c r="EK16" s="179">
        <v>4</v>
      </c>
      <c r="EL16" s="32">
        <v>0</v>
      </c>
      <c r="EM16" s="28" t="s">
        <v>69</v>
      </c>
      <c r="EN16" s="27">
        <v>0</v>
      </c>
      <c r="EO16" s="169">
        <v>9.8000000000000007</v>
      </c>
      <c r="EP16" s="170">
        <v>3.8</v>
      </c>
      <c r="EQ16" s="33">
        <v>0</v>
      </c>
      <c r="ER16" s="35" t="s">
        <v>70</v>
      </c>
      <c r="ES16" s="34">
        <v>25</v>
      </c>
      <c r="ET16" s="194">
        <v>14</v>
      </c>
      <c r="EU16" s="194">
        <v>2.2000000000000002</v>
      </c>
      <c r="EV16" s="97"/>
    </row>
    <row r="17" spans="1:152" ht="17.25" thickTop="1" thickBot="1">
      <c r="A17" s="296"/>
      <c r="B17" s="36">
        <v>40852</v>
      </c>
      <c r="C17" s="27">
        <v>0</v>
      </c>
      <c r="D17" s="27">
        <v>0</v>
      </c>
      <c r="E17" s="149">
        <f t="shared" si="0"/>
        <v>0</v>
      </c>
      <c r="F17" s="168">
        <v>7.7</v>
      </c>
      <c r="G17" s="217">
        <v>4.4000000000000004</v>
      </c>
      <c r="H17" s="252">
        <v>0</v>
      </c>
      <c r="I17" s="253">
        <v>0</v>
      </c>
      <c r="J17" s="149">
        <f t="shared" si="1"/>
        <v>0</v>
      </c>
      <c r="K17" s="177">
        <v>8.8000000000000007</v>
      </c>
      <c r="L17" s="219">
        <v>3.9</v>
      </c>
      <c r="M17" s="27">
        <v>0</v>
      </c>
      <c r="N17" s="27">
        <v>0</v>
      </c>
      <c r="O17" s="149">
        <f t="shared" si="2"/>
        <v>0</v>
      </c>
      <c r="P17" s="168">
        <v>10.9</v>
      </c>
      <c r="Q17" s="217">
        <v>1.1000000000000001</v>
      </c>
      <c r="R17" s="252">
        <v>0</v>
      </c>
      <c r="S17" s="253">
        <v>0</v>
      </c>
      <c r="T17" s="254">
        <f t="shared" si="3"/>
        <v>0</v>
      </c>
      <c r="U17" s="177">
        <v>12.3</v>
      </c>
      <c r="V17" s="219">
        <v>2.6</v>
      </c>
      <c r="W17" s="220">
        <v>0</v>
      </c>
      <c r="X17" s="162">
        <v>0</v>
      </c>
      <c r="Y17" s="149">
        <v>0</v>
      </c>
      <c r="Z17" s="159">
        <v>8.9</v>
      </c>
      <c r="AA17" s="221">
        <v>2</v>
      </c>
      <c r="AB17" s="222">
        <v>0</v>
      </c>
      <c r="AC17" s="163">
        <v>0</v>
      </c>
      <c r="AD17" s="150">
        <f t="shared" si="4"/>
        <v>0</v>
      </c>
      <c r="AE17" s="186">
        <v>14.1</v>
      </c>
      <c r="AF17" s="223">
        <v>6.8</v>
      </c>
      <c r="AG17" s="220">
        <v>0</v>
      </c>
      <c r="AH17" s="162">
        <v>0</v>
      </c>
      <c r="AI17" s="149">
        <v>0</v>
      </c>
      <c r="AJ17" s="193">
        <v>14.5</v>
      </c>
      <c r="AK17" s="224">
        <v>4.5999999999999996</v>
      </c>
      <c r="AL17" s="222">
        <v>0</v>
      </c>
      <c r="AM17" s="152">
        <v>0</v>
      </c>
      <c r="AN17" s="150">
        <f t="shared" si="5"/>
        <v>0</v>
      </c>
      <c r="AO17" s="186">
        <v>11.3</v>
      </c>
      <c r="AP17" s="223">
        <v>3.9</v>
      </c>
      <c r="AQ17" s="220">
        <v>0</v>
      </c>
      <c r="AR17" s="162">
        <v>0</v>
      </c>
      <c r="AS17" s="149">
        <f t="shared" si="6"/>
        <v>2</v>
      </c>
      <c r="AT17" s="193">
        <v>11.1</v>
      </c>
      <c r="AU17" s="224">
        <v>2.9</v>
      </c>
      <c r="AV17" s="151">
        <v>0</v>
      </c>
      <c r="AW17" s="152">
        <v>0</v>
      </c>
      <c r="AX17" s="150">
        <f t="shared" si="7"/>
        <v>0</v>
      </c>
      <c r="AY17" s="186">
        <v>11.2</v>
      </c>
      <c r="AZ17" s="190">
        <v>5</v>
      </c>
      <c r="BA17" s="32">
        <v>0</v>
      </c>
      <c r="BB17" s="34">
        <v>0</v>
      </c>
      <c r="BC17" s="96">
        <f t="shared" si="8"/>
        <v>0</v>
      </c>
      <c r="BD17" s="194">
        <v>15.2</v>
      </c>
      <c r="BE17" s="170">
        <v>4.0999999999999996</v>
      </c>
      <c r="BF17" s="29">
        <v>0</v>
      </c>
      <c r="BG17" s="47">
        <v>0</v>
      </c>
      <c r="BH17" s="102">
        <f t="shared" si="9"/>
        <v>0</v>
      </c>
      <c r="BI17" s="178">
        <v>14.8</v>
      </c>
      <c r="BJ17" s="179">
        <v>6.7</v>
      </c>
      <c r="BK17" s="27">
        <v>0</v>
      </c>
      <c r="BL17" s="34">
        <v>0</v>
      </c>
      <c r="BM17" s="96">
        <f t="shared" si="10"/>
        <v>1</v>
      </c>
      <c r="BN17" s="173">
        <v>6.7</v>
      </c>
      <c r="BO17" s="170">
        <v>1</v>
      </c>
      <c r="BP17" s="29">
        <v>0</v>
      </c>
      <c r="BQ17" s="47">
        <v>0</v>
      </c>
      <c r="BR17" s="102">
        <f t="shared" si="11"/>
        <v>0</v>
      </c>
      <c r="BS17" s="178">
        <v>8.6</v>
      </c>
      <c r="BT17" s="179">
        <v>3.8</v>
      </c>
      <c r="BU17" s="27">
        <v>6</v>
      </c>
      <c r="BV17" s="34">
        <v>6</v>
      </c>
      <c r="BW17" s="96">
        <f t="shared" si="12"/>
        <v>8</v>
      </c>
      <c r="BX17" s="173">
        <v>1.3</v>
      </c>
      <c r="BY17" s="170">
        <v>-0.2</v>
      </c>
      <c r="BZ17" s="29">
        <v>1</v>
      </c>
      <c r="CA17" s="47">
        <v>1</v>
      </c>
      <c r="CB17" s="102">
        <f t="shared" si="13"/>
        <v>1</v>
      </c>
      <c r="CC17" s="178">
        <v>4.2</v>
      </c>
      <c r="CD17" s="179">
        <v>0.6</v>
      </c>
      <c r="CE17" s="27">
        <v>0</v>
      </c>
      <c r="CF17" s="34">
        <v>0</v>
      </c>
      <c r="CG17" s="96">
        <f t="shared" si="14"/>
        <v>0</v>
      </c>
      <c r="CH17" s="173"/>
      <c r="CI17" s="170"/>
      <c r="CJ17" s="29">
        <v>0</v>
      </c>
      <c r="CK17" s="47">
        <v>0</v>
      </c>
      <c r="CL17" s="102">
        <f t="shared" si="15"/>
        <v>0</v>
      </c>
      <c r="CM17" s="178"/>
      <c r="CN17" s="179"/>
      <c r="CO17" s="32">
        <v>0</v>
      </c>
      <c r="CP17" s="34">
        <v>0</v>
      </c>
      <c r="CQ17" s="96">
        <f t="shared" si="16"/>
        <v>0</v>
      </c>
      <c r="CR17" s="173"/>
      <c r="CS17" s="170"/>
      <c r="CT17" s="29">
        <v>0</v>
      </c>
      <c r="CU17" s="47">
        <v>0</v>
      </c>
      <c r="CV17" s="102">
        <f t="shared" si="17"/>
        <v>0</v>
      </c>
      <c r="CW17" s="178"/>
      <c r="CX17" s="179"/>
      <c r="CY17" s="32">
        <v>0</v>
      </c>
      <c r="CZ17" s="34">
        <v>0</v>
      </c>
      <c r="DA17" s="119">
        <v>0</v>
      </c>
      <c r="DB17" s="120">
        <v>0</v>
      </c>
      <c r="DC17" s="31">
        <v>0</v>
      </c>
      <c r="DD17" s="31">
        <v>0</v>
      </c>
      <c r="DE17" s="173"/>
      <c r="DF17" s="170"/>
      <c r="DG17" s="29">
        <v>0</v>
      </c>
      <c r="DH17" s="30" t="s">
        <v>68</v>
      </c>
      <c r="DI17" s="31">
        <v>0</v>
      </c>
      <c r="DJ17" s="178"/>
      <c r="DK17" s="179"/>
      <c r="DL17" s="32">
        <v>0</v>
      </c>
      <c r="DM17" s="28" t="s">
        <v>69</v>
      </c>
      <c r="DN17" s="27">
        <v>0</v>
      </c>
      <c r="DO17" s="27">
        <v>0</v>
      </c>
      <c r="DP17" s="28" t="s">
        <v>69</v>
      </c>
      <c r="DQ17" s="27">
        <v>0</v>
      </c>
      <c r="DR17" s="173">
        <v>10.6</v>
      </c>
      <c r="DS17" s="170">
        <v>1</v>
      </c>
      <c r="DT17" s="29">
        <v>0</v>
      </c>
      <c r="DU17" s="30" t="s">
        <v>68</v>
      </c>
      <c r="DV17" s="31">
        <v>0</v>
      </c>
      <c r="DW17" s="178">
        <v>11.1</v>
      </c>
      <c r="DX17" s="179">
        <v>5.3</v>
      </c>
      <c r="DY17" s="32">
        <v>0</v>
      </c>
      <c r="DZ17" s="28" t="s">
        <v>69</v>
      </c>
      <c r="EA17" s="125">
        <v>0</v>
      </c>
      <c r="EB17" s="32">
        <v>0</v>
      </c>
      <c r="EC17" s="270" t="s">
        <v>69</v>
      </c>
      <c r="ED17" s="27">
        <v>0</v>
      </c>
      <c r="EE17" s="169">
        <v>12.1</v>
      </c>
      <c r="EF17" s="170">
        <v>4.3</v>
      </c>
      <c r="EG17" s="29">
        <v>0</v>
      </c>
      <c r="EH17" s="30" t="s">
        <v>68</v>
      </c>
      <c r="EI17" s="31">
        <v>0</v>
      </c>
      <c r="EJ17" s="178">
        <v>12.4</v>
      </c>
      <c r="EK17" s="179">
        <v>7.1</v>
      </c>
      <c r="EL17" s="32">
        <v>0</v>
      </c>
      <c r="EM17" s="28" t="s">
        <v>69</v>
      </c>
      <c r="EN17" s="27">
        <v>0</v>
      </c>
      <c r="EO17" s="169">
        <v>9</v>
      </c>
      <c r="EP17" s="170">
        <v>5.2</v>
      </c>
      <c r="EQ17" s="33">
        <v>0</v>
      </c>
      <c r="ER17" s="35" t="s">
        <v>70</v>
      </c>
      <c r="ES17" s="34">
        <v>25</v>
      </c>
      <c r="ET17" s="194">
        <v>13.3</v>
      </c>
      <c r="EU17" s="194">
        <v>5.6</v>
      </c>
      <c r="EV17" s="97"/>
    </row>
    <row r="18" spans="1:152" ht="17.25" thickTop="1" thickBot="1">
      <c r="A18" s="296"/>
      <c r="B18" s="26">
        <v>40853</v>
      </c>
      <c r="C18" s="27">
        <v>0</v>
      </c>
      <c r="D18" s="27">
        <v>0</v>
      </c>
      <c r="E18" s="149">
        <f t="shared" si="0"/>
        <v>0</v>
      </c>
      <c r="F18" s="168">
        <v>7.6</v>
      </c>
      <c r="G18" s="217">
        <v>0.6</v>
      </c>
      <c r="H18" s="252">
        <v>0</v>
      </c>
      <c r="I18" s="253">
        <v>0</v>
      </c>
      <c r="J18" s="149">
        <f t="shared" si="1"/>
        <v>0</v>
      </c>
      <c r="K18" s="177">
        <v>8.9</v>
      </c>
      <c r="L18" s="219">
        <v>0.5</v>
      </c>
      <c r="M18" s="27">
        <v>0</v>
      </c>
      <c r="N18" s="27">
        <v>0</v>
      </c>
      <c r="O18" s="149">
        <f t="shared" si="2"/>
        <v>0</v>
      </c>
      <c r="P18" s="168">
        <v>19</v>
      </c>
      <c r="Q18" s="217">
        <v>4.9000000000000004</v>
      </c>
      <c r="R18" s="252">
        <v>0</v>
      </c>
      <c r="S18" s="253">
        <v>0</v>
      </c>
      <c r="T18" s="254">
        <f t="shared" si="3"/>
        <v>0</v>
      </c>
      <c r="U18" s="177">
        <v>17.3</v>
      </c>
      <c r="V18" s="219">
        <v>8.5</v>
      </c>
      <c r="W18" s="220">
        <v>0</v>
      </c>
      <c r="X18" s="162">
        <v>0</v>
      </c>
      <c r="Y18" s="149">
        <v>0</v>
      </c>
      <c r="Z18" s="159">
        <v>10.4</v>
      </c>
      <c r="AA18" s="221">
        <v>1.5</v>
      </c>
      <c r="AB18" s="222">
        <v>0</v>
      </c>
      <c r="AC18" s="163">
        <v>0</v>
      </c>
      <c r="AD18" s="150">
        <f t="shared" si="4"/>
        <v>0</v>
      </c>
      <c r="AE18" s="186">
        <v>13.3</v>
      </c>
      <c r="AF18" s="223">
        <v>5.4</v>
      </c>
      <c r="AG18" s="220">
        <v>0</v>
      </c>
      <c r="AH18" s="162">
        <v>0</v>
      </c>
      <c r="AI18" s="149">
        <v>0</v>
      </c>
      <c r="AJ18" s="193">
        <v>12.9</v>
      </c>
      <c r="AK18" s="224">
        <v>1.9</v>
      </c>
      <c r="AL18" s="222">
        <v>0</v>
      </c>
      <c r="AM18" s="152">
        <v>0</v>
      </c>
      <c r="AN18" s="150">
        <f t="shared" si="5"/>
        <v>0</v>
      </c>
      <c r="AO18" s="186">
        <v>16.3</v>
      </c>
      <c r="AP18" s="223">
        <v>7.7</v>
      </c>
      <c r="AQ18" s="220">
        <v>0</v>
      </c>
      <c r="AR18" s="162">
        <v>0</v>
      </c>
      <c r="AS18" s="149">
        <f t="shared" si="6"/>
        <v>2</v>
      </c>
      <c r="AT18" s="193">
        <v>15.6</v>
      </c>
      <c r="AU18" s="224">
        <v>7.9</v>
      </c>
      <c r="AV18" s="151">
        <v>0</v>
      </c>
      <c r="AW18" s="152">
        <v>0</v>
      </c>
      <c r="AX18" s="150">
        <f t="shared" si="7"/>
        <v>0</v>
      </c>
      <c r="AY18" s="186">
        <v>8.6999999999999993</v>
      </c>
      <c r="AZ18" s="190">
        <v>2.8</v>
      </c>
      <c r="BA18" s="32">
        <v>0</v>
      </c>
      <c r="BB18" s="34">
        <v>0</v>
      </c>
      <c r="BC18" s="96">
        <f t="shared" si="8"/>
        <v>0</v>
      </c>
      <c r="BD18" s="194">
        <v>12.3</v>
      </c>
      <c r="BE18" s="170">
        <v>7.4</v>
      </c>
      <c r="BF18" s="29">
        <v>0</v>
      </c>
      <c r="BG18" s="47">
        <v>0</v>
      </c>
      <c r="BH18" s="102">
        <f t="shared" si="9"/>
        <v>0</v>
      </c>
      <c r="BI18" s="178">
        <v>12.1</v>
      </c>
      <c r="BJ18" s="179">
        <v>9.3000000000000007</v>
      </c>
      <c r="BK18" s="27">
        <v>0</v>
      </c>
      <c r="BL18" s="34">
        <v>0</v>
      </c>
      <c r="BM18" s="96">
        <f t="shared" si="10"/>
        <v>1</v>
      </c>
      <c r="BN18" s="169">
        <v>16.399999999999999</v>
      </c>
      <c r="BO18" s="170">
        <v>6.4</v>
      </c>
      <c r="BP18" s="29">
        <v>0</v>
      </c>
      <c r="BQ18" s="47">
        <v>0</v>
      </c>
      <c r="BR18" s="102">
        <f t="shared" si="11"/>
        <v>0</v>
      </c>
      <c r="BS18" s="178">
        <v>16.899999999999999</v>
      </c>
      <c r="BT18" s="179">
        <v>9.1999999999999993</v>
      </c>
      <c r="BU18" s="27">
        <v>2</v>
      </c>
      <c r="BV18" s="34">
        <v>2</v>
      </c>
      <c r="BW18" s="96">
        <f t="shared" si="12"/>
        <v>10</v>
      </c>
      <c r="BX18" s="169">
        <v>2.5</v>
      </c>
      <c r="BY18" s="170">
        <v>-2.4</v>
      </c>
      <c r="BZ18" s="29">
        <v>19</v>
      </c>
      <c r="CA18" s="47">
        <v>20</v>
      </c>
      <c r="CB18" s="102">
        <f t="shared" si="13"/>
        <v>21</v>
      </c>
      <c r="CC18" s="178">
        <v>3.8</v>
      </c>
      <c r="CD18" s="179">
        <v>-0.9</v>
      </c>
      <c r="CE18" s="27">
        <v>0</v>
      </c>
      <c r="CF18" s="34">
        <v>0</v>
      </c>
      <c r="CG18" s="96">
        <f t="shared" si="14"/>
        <v>0</v>
      </c>
      <c r="CH18" s="169"/>
      <c r="CI18" s="170"/>
      <c r="CJ18" s="29">
        <v>0</v>
      </c>
      <c r="CK18" s="47">
        <v>0</v>
      </c>
      <c r="CL18" s="102">
        <f t="shared" si="15"/>
        <v>0</v>
      </c>
      <c r="CM18" s="178"/>
      <c r="CN18" s="179"/>
      <c r="CO18" s="32">
        <v>0</v>
      </c>
      <c r="CP18" s="34">
        <v>0</v>
      </c>
      <c r="CQ18" s="96">
        <f t="shared" si="16"/>
        <v>0</v>
      </c>
      <c r="CR18" s="169"/>
      <c r="CS18" s="170"/>
      <c r="CT18" s="29">
        <v>0</v>
      </c>
      <c r="CU18" s="47">
        <v>0</v>
      </c>
      <c r="CV18" s="102">
        <f t="shared" si="17"/>
        <v>0</v>
      </c>
      <c r="CW18" s="178"/>
      <c r="CX18" s="179"/>
      <c r="CY18" s="32">
        <v>0</v>
      </c>
      <c r="CZ18" s="34">
        <v>0</v>
      </c>
      <c r="DA18" s="119">
        <v>0</v>
      </c>
      <c r="DB18" s="120">
        <v>0</v>
      </c>
      <c r="DC18" s="31">
        <v>0</v>
      </c>
      <c r="DD18" s="31">
        <v>0</v>
      </c>
      <c r="DE18" s="169"/>
      <c r="DF18" s="170"/>
      <c r="DG18" s="29">
        <v>0</v>
      </c>
      <c r="DH18" s="30" t="s">
        <v>68</v>
      </c>
      <c r="DI18" s="31">
        <v>0</v>
      </c>
      <c r="DJ18" s="178"/>
      <c r="DK18" s="179"/>
      <c r="DL18" s="32">
        <v>0</v>
      </c>
      <c r="DM18" s="28" t="s">
        <v>69</v>
      </c>
      <c r="DN18" s="27">
        <v>0</v>
      </c>
      <c r="DO18" s="27">
        <v>0</v>
      </c>
      <c r="DP18" s="28" t="s">
        <v>69</v>
      </c>
      <c r="DQ18" s="27">
        <v>0</v>
      </c>
      <c r="DR18" s="169">
        <v>12.9</v>
      </c>
      <c r="DS18" s="170">
        <v>4.7</v>
      </c>
      <c r="DT18" s="29">
        <v>0</v>
      </c>
      <c r="DU18" s="30" t="s">
        <v>68</v>
      </c>
      <c r="DV18" s="31">
        <v>0</v>
      </c>
      <c r="DW18" s="178">
        <v>12.6</v>
      </c>
      <c r="DX18" s="179">
        <v>9.6999999999999993</v>
      </c>
      <c r="DY18" s="32">
        <v>0</v>
      </c>
      <c r="DZ18" s="28" t="s">
        <v>69</v>
      </c>
      <c r="EA18" s="125">
        <v>0</v>
      </c>
      <c r="EB18" s="32">
        <v>0</v>
      </c>
      <c r="EC18" s="270" t="s">
        <v>69</v>
      </c>
      <c r="ED18" s="27">
        <v>0</v>
      </c>
      <c r="EE18" s="169">
        <v>9.3000000000000007</v>
      </c>
      <c r="EF18" s="170">
        <v>5.6</v>
      </c>
      <c r="EG18" s="29">
        <v>0</v>
      </c>
      <c r="EH18" s="30" t="s">
        <v>68</v>
      </c>
      <c r="EI18" s="31">
        <v>0</v>
      </c>
      <c r="EJ18" s="178">
        <v>10.5</v>
      </c>
      <c r="EK18" s="179">
        <v>8.8000000000000007</v>
      </c>
      <c r="EL18" s="32">
        <v>0</v>
      </c>
      <c r="EM18" s="28" t="s">
        <v>69</v>
      </c>
      <c r="EN18" s="27">
        <v>0</v>
      </c>
      <c r="EO18" s="169">
        <v>12.2</v>
      </c>
      <c r="EP18" s="170">
        <v>1.5</v>
      </c>
      <c r="EQ18" s="33">
        <v>0</v>
      </c>
      <c r="ER18" s="35" t="s">
        <v>70</v>
      </c>
      <c r="ES18" s="34">
        <v>25</v>
      </c>
      <c r="ET18" s="194">
        <v>13.1</v>
      </c>
      <c r="EU18" s="194">
        <v>0.5</v>
      </c>
      <c r="EV18" s="97"/>
    </row>
    <row r="19" spans="1:152" ht="17.25" thickTop="1" thickBot="1">
      <c r="A19" s="296"/>
      <c r="B19" s="26">
        <v>40854</v>
      </c>
      <c r="C19" s="27">
        <v>0</v>
      </c>
      <c r="D19" s="27">
        <v>0</v>
      </c>
      <c r="E19" s="149">
        <f t="shared" si="0"/>
        <v>0</v>
      </c>
      <c r="F19" s="168">
        <v>2.6</v>
      </c>
      <c r="G19" s="217">
        <v>0.2</v>
      </c>
      <c r="H19" s="252">
        <v>1</v>
      </c>
      <c r="I19" s="253">
        <v>2</v>
      </c>
      <c r="J19" s="149">
        <f t="shared" si="1"/>
        <v>2</v>
      </c>
      <c r="K19" s="177">
        <v>4.2</v>
      </c>
      <c r="L19" s="219">
        <v>0.7</v>
      </c>
      <c r="M19" s="27">
        <v>0</v>
      </c>
      <c r="N19" s="27">
        <v>0</v>
      </c>
      <c r="O19" s="149">
        <f t="shared" si="2"/>
        <v>0</v>
      </c>
      <c r="P19" s="168">
        <v>17.8</v>
      </c>
      <c r="Q19" s="217">
        <v>7.4</v>
      </c>
      <c r="R19" s="252">
        <v>0</v>
      </c>
      <c r="S19" s="253">
        <v>0</v>
      </c>
      <c r="T19" s="254">
        <f t="shared" si="3"/>
        <v>0</v>
      </c>
      <c r="U19" s="177">
        <v>17.8</v>
      </c>
      <c r="V19" s="219">
        <v>8.3000000000000007</v>
      </c>
      <c r="W19" s="220">
        <v>0</v>
      </c>
      <c r="X19" s="162">
        <v>0</v>
      </c>
      <c r="Y19" s="149">
        <v>0</v>
      </c>
      <c r="Z19" s="159">
        <v>10.4</v>
      </c>
      <c r="AA19" s="221">
        <v>0.4</v>
      </c>
      <c r="AB19" s="222">
        <v>0</v>
      </c>
      <c r="AC19" s="163">
        <v>0</v>
      </c>
      <c r="AD19" s="150">
        <f t="shared" si="4"/>
        <v>0</v>
      </c>
      <c r="AE19" s="186">
        <v>10.5</v>
      </c>
      <c r="AF19" s="223">
        <v>5</v>
      </c>
      <c r="AG19" s="220">
        <v>0</v>
      </c>
      <c r="AH19" s="162">
        <v>0</v>
      </c>
      <c r="AI19" s="149">
        <v>0</v>
      </c>
      <c r="AJ19" s="193">
        <v>10.6</v>
      </c>
      <c r="AK19" s="224">
        <v>1.7</v>
      </c>
      <c r="AL19" s="222">
        <v>0</v>
      </c>
      <c r="AM19" s="152">
        <v>0</v>
      </c>
      <c r="AN19" s="150">
        <f t="shared" si="5"/>
        <v>0</v>
      </c>
      <c r="AO19" s="186">
        <v>18.5</v>
      </c>
      <c r="AP19" s="223">
        <v>9.4</v>
      </c>
      <c r="AQ19" s="220">
        <v>0</v>
      </c>
      <c r="AR19" s="162">
        <v>0</v>
      </c>
      <c r="AS19" s="149">
        <f t="shared" si="6"/>
        <v>2</v>
      </c>
      <c r="AT19" s="193">
        <v>18.399999999999999</v>
      </c>
      <c r="AU19" s="224">
        <v>10.7</v>
      </c>
      <c r="AV19" s="151">
        <v>0</v>
      </c>
      <c r="AW19" s="152">
        <v>0</v>
      </c>
      <c r="AX19" s="150">
        <f t="shared" si="7"/>
        <v>0</v>
      </c>
      <c r="AY19" s="186">
        <v>7.5</v>
      </c>
      <c r="AZ19" s="190">
        <v>1.4</v>
      </c>
      <c r="BA19" s="32">
        <v>0</v>
      </c>
      <c r="BB19" s="34">
        <v>0</v>
      </c>
      <c r="BC19" s="96">
        <f t="shared" si="8"/>
        <v>0</v>
      </c>
      <c r="BD19" s="194">
        <v>10.4</v>
      </c>
      <c r="BE19" s="170">
        <v>1.9</v>
      </c>
      <c r="BF19" s="29">
        <v>0</v>
      </c>
      <c r="BG19" s="47">
        <v>0</v>
      </c>
      <c r="BH19" s="102">
        <f t="shared" si="9"/>
        <v>0</v>
      </c>
      <c r="BI19" s="178">
        <v>11.2</v>
      </c>
      <c r="BJ19" s="179">
        <v>4.0999999999999996</v>
      </c>
      <c r="BK19" s="27">
        <v>0</v>
      </c>
      <c r="BL19" s="34">
        <v>0</v>
      </c>
      <c r="BM19" s="96">
        <f t="shared" si="10"/>
        <v>1</v>
      </c>
      <c r="BN19" s="169">
        <v>16.7</v>
      </c>
      <c r="BO19" s="170">
        <v>5.8</v>
      </c>
      <c r="BP19" s="29">
        <v>0</v>
      </c>
      <c r="BQ19" s="47">
        <v>0</v>
      </c>
      <c r="BR19" s="102">
        <f t="shared" si="11"/>
        <v>0</v>
      </c>
      <c r="BS19" s="178">
        <v>17.399999999999999</v>
      </c>
      <c r="BT19" s="179">
        <v>6.7</v>
      </c>
      <c r="BU19" s="27">
        <v>6</v>
      </c>
      <c r="BV19" s="34">
        <v>9</v>
      </c>
      <c r="BW19" s="96">
        <f t="shared" si="12"/>
        <v>19</v>
      </c>
      <c r="BX19" s="169">
        <v>2.9</v>
      </c>
      <c r="BY19" s="170">
        <v>-1.5</v>
      </c>
      <c r="BZ19" s="29">
        <v>17</v>
      </c>
      <c r="CA19" s="47">
        <v>4</v>
      </c>
      <c r="CB19" s="102">
        <f t="shared" si="13"/>
        <v>25</v>
      </c>
      <c r="CC19" s="178">
        <v>3.6</v>
      </c>
      <c r="CD19" s="179">
        <v>-0.1</v>
      </c>
      <c r="CE19" s="27">
        <v>0</v>
      </c>
      <c r="CF19" s="34">
        <v>0</v>
      </c>
      <c r="CG19" s="96">
        <f t="shared" si="14"/>
        <v>0</v>
      </c>
      <c r="CH19" s="169"/>
      <c r="CI19" s="170"/>
      <c r="CJ19" s="29">
        <v>0</v>
      </c>
      <c r="CK19" s="47">
        <v>0</v>
      </c>
      <c r="CL19" s="102">
        <f t="shared" si="15"/>
        <v>0</v>
      </c>
      <c r="CM19" s="178"/>
      <c r="CN19" s="179"/>
      <c r="CO19" s="32">
        <v>0</v>
      </c>
      <c r="CP19" s="34">
        <v>0</v>
      </c>
      <c r="CQ19" s="96">
        <f t="shared" si="16"/>
        <v>0</v>
      </c>
      <c r="CR19" s="169"/>
      <c r="CS19" s="170"/>
      <c r="CT19" s="29">
        <v>0</v>
      </c>
      <c r="CU19" s="47">
        <v>0</v>
      </c>
      <c r="CV19" s="102">
        <f t="shared" si="17"/>
        <v>0</v>
      </c>
      <c r="CW19" s="178"/>
      <c r="CX19" s="179"/>
      <c r="CY19" s="32">
        <v>0</v>
      </c>
      <c r="CZ19" s="34">
        <v>0</v>
      </c>
      <c r="DA19" s="119">
        <v>0</v>
      </c>
      <c r="DB19" s="120">
        <v>0</v>
      </c>
      <c r="DC19" s="31">
        <v>0</v>
      </c>
      <c r="DD19" s="31">
        <v>0</v>
      </c>
      <c r="DE19" s="169"/>
      <c r="DF19" s="170"/>
      <c r="DG19" s="29">
        <v>0</v>
      </c>
      <c r="DH19" s="30" t="s">
        <v>68</v>
      </c>
      <c r="DI19" s="31">
        <v>0</v>
      </c>
      <c r="DJ19" s="178"/>
      <c r="DK19" s="179"/>
      <c r="DL19" s="32">
        <v>0</v>
      </c>
      <c r="DM19" s="28" t="s">
        <v>69</v>
      </c>
      <c r="DN19" s="27">
        <v>0</v>
      </c>
      <c r="DO19" s="27">
        <v>0</v>
      </c>
      <c r="DP19" s="28" t="s">
        <v>69</v>
      </c>
      <c r="DQ19" s="27">
        <v>0</v>
      </c>
      <c r="DR19" s="169">
        <v>10.5</v>
      </c>
      <c r="DS19" s="170">
        <v>8.3000000000000007</v>
      </c>
      <c r="DT19" s="29">
        <v>0</v>
      </c>
      <c r="DU19" s="30" t="s">
        <v>68</v>
      </c>
      <c r="DV19" s="31">
        <v>0</v>
      </c>
      <c r="DW19" s="178">
        <v>11</v>
      </c>
      <c r="DX19" s="179">
        <v>9.4</v>
      </c>
      <c r="DY19" s="32">
        <v>0</v>
      </c>
      <c r="DZ19" s="28" t="s">
        <v>69</v>
      </c>
      <c r="EA19" s="125">
        <v>0</v>
      </c>
      <c r="EB19" s="32">
        <v>0</v>
      </c>
      <c r="EC19" s="270" t="s">
        <v>69</v>
      </c>
      <c r="ED19" s="27">
        <v>0</v>
      </c>
      <c r="EE19" s="169">
        <v>11.2</v>
      </c>
      <c r="EF19" s="170">
        <v>6.4</v>
      </c>
      <c r="EG19" s="29">
        <v>0</v>
      </c>
      <c r="EH19" s="30" t="s">
        <v>68</v>
      </c>
      <c r="EI19" s="31">
        <v>0</v>
      </c>
      <c r="EJ19" s="178">
        <v>11</v>
      </c>
      <c r="EK19" s="179">
        <v>8.4</v>
      </c>
      <c r="EL19" s="32">
        <v>0</v>
      </c>
      <c r="EM19" s="28" t="s">
        <v>69</v>
      </c>
      <c r="EN19" s="27">
        <v>0</v>
      </c>
      <c r="EO19" s="169">
        <v>15.5</v>
      </c>
      <c r="EP19" s="170">
        <v>9.6</v>
      </c>
      <c r="EQ19" s="33">
        <v>0</v>
      </c>
      <c r="ER19" s="35" t="s">
        <v>70</v>
      </c>
      <c r="ES19" s="34">
        <v>25</v>
      </c>
      <c r="ET19" s="194">
        <v>17.600000000000001</v>
      </c>
      <c r="EU19" s="194">
        <v>4.3</v>
      </c>
      <c r="EV19" s="97"/>
    </row>
    <row r="20" spans="1:152" ht="17.25" thickTop="1" thickBot="1">
      <c r="A20" s="296"/>
      <c r="B20" s="26">
        <v>40855</v>
      </c>
      <c r="C20" s="27">
        <v>0</v>
      </c>
      <c r="D20" s="27">
        <v>0</v>
      </c>
      <c r="E20" s="149">
        <f t="shared" si="0"/>
        <v>0</v>
      </c>
      <c r="F20" s="168">
        <v>5.6</v>
      </c>
      <c r="G20" s="217">
        <v>-1.4</v>
      </c>
      <c r="H20" s="252">
        <v>5</v>
      </c>
      <c r="I20" s="253">
        <v>8</v>
      </c>
      <c r="J20" s="149">
        <f t="shared" si="1"/>
        <v>10</v>
      </c>
      <c r="K20" s="177">
        <v>6.9</v>
      </c>
      <c r="L20" s="219">
        <v>0.4</v>
      </c>
      <c r="M20" s="27">
        <v>0</v>
      </c>
      <c r="N20" s="27">
        <v>0</v>
      </c>
      <c r="O20" s="149">
        <f t="shared" si="2"/>
        <v>0</v>
      </c>
      <c r="P20" s="168">
        <v>12.4</v>
      </c>
      <c r="Q20" s="217">
        <v>3.4</v>
      </c>
      <c r="R20" s="252">
        <v>0</v>
      </c>
      <c r="S20" s="253">
        <v>0</v>
      </c>
      <c r="T20" s="254">
        <f t="shared" si="3"/>
        <v>0</v>
      </c>
      <c r="U20" s="177">
        <v>11.8</v>
      </c>
      <c r="V20" s="219">
        <v>5.0999999999999996</v>
      </c>
      <c r="W20" s="220">
        <v>0</v>
      </c>
      <c r="X20" s="162">
        <v>0</v>
      </c>
      <c r="Y20" s="149">
        <v>0</v>
      </c>
      <c r="Z20" s="225">
        <v>11.7</v>
      </c>
      <c r="AA20" s="221">
        <v>-1.1000000000000001</v>
      </c>
      <c r="AB20" s="222">
        <v>0</v>
      </c>
      <c r="AC20" s="163">
        <v>0</v>
      </c>
      <c r="AD20" s="150">
        <f t="shared" si="4"/>
        <v>0</v>
      </c>
      <c r="AE20" s="186">
        <v>15.2</v>
      </c>
      <c r="AF20" s="223">
        <v>2.7</v>
      </c>
      <c r="AG20" s="220">
        <v>0</v>
      </c>
      <c r="AH20" s="162">
        <v>0</v>
      </c>
      <c r="AI20" s="149">
        <v>0</v>
      </c>
      <c r="AJ20" s="193">
        <v>15.2</v>
      </c>
      <c r="AK20" s="224">
        <v>-0.8</v>
      </c>
      <c r="AL20" s="222">
        <v>0</v>
      </c>
      <c r="AM20" s="152">
        <v>0</v>
      </c>
      <c r="AN20" s="150">
        <f t="shared" si="5"/>
        <v>0</v>
      </c>
      <c r="AO20" s="186">
        <v>11.7</v>
      </c>
      <c r="AP20" s="223">
        <v>4.4000000000000004</v>
      </c>
      <c r="AQ20" s="220">
        <v>0</v>
      </c>
      <c r="AR20" s="162">
        <v>0</v>
      </c>
      <c r="AS20" s="149">
        <f t="shared" si="6"/>
        <v>2</v>
      </c>
      <c r="AT20" s="193">
        <v>10.7</v>
      </c>
      <c r="AU20" s="224">
        <v>3.8</v>
      </c>
      <c r="AV20" s="151">
        <v>0</v>
      </c>
      <c r="AW20" s="152">
        <v>0</v>
      </c>
      <c r="AX20" s="150">
        <f t="shared" si="7"/>
        <v>0</v>
      </c>
      <c r="AY20" s="186">
        <v>3.9</v>
      </c>
      <c r="AZ20" s="190">
        <v>0.8</v>
      </c>
      <c r="BA20" s="32">
        <v>0</v>
      </c>
      <c r="BB20" s="34">
        <v>0</v>
      </c>
      <c r="BC20" s="96">
        <f t="shared" si="8"/>
        <v>0</v>
      </c>
      <c r="BD20" s="194">
        <v>10</v>
      </c>
      <c r="BE20" s="170">
        <v>0.2</v>
      </c>
      <c r="BF20" s="29">
        <v>0</v>
      </c>
      <c r="BG20" s="47">
        <v>0</v>
      </c>
      <c r="BH20" s="102">
        <f t="shared" si="9"/>
        <v>0</v>
      </c>
      <c r="BI20" s="178">
        <v>10.6</v>
      </c>
      <c r="BJ20" s="179">
        <v>2.1</v>
      </c>
      <c r="BK20" s="27">
        <v>0</v>
      </c>
      <c r="BL20" s="34">
        <v>0</v>
      </c>
      <c r="BM20" s="96">
        <f t="shared" si="10"/>
        <v>1</v>
      </c>
      <c r="BN20" s="169">
        <v>16.100000000000001</v>
      </c>
      <c r="BO20" s="170">
        <v>7.8</v>
      </c>
      <c r="BP20" s="29">
        <v>0</v>
      </c>
      <c r="BQ20" s="47">
        <v>0</v>
      </c>
      <c r="BR20" s="102">
        <f t="shared" si="11"/>
        <v>0</v>
      </c>
      <c r="BS20" s="178">
        <v>16.3</v>
      </c>
      <c r="BT20" s="179">
        <v>9.1999999999999993</v>
      </c>
      <c r="BU20" s="27">
        <v>2</v>
      </c>
      <c r="BV20" s="34">
        <v>0</v>
      </c>
      <c r="BW20" s="96">
        <f t="shared" si="12"/>
        <v>19</v>
      </c>
      <c r="BX20" s="169">
        <v>10.5</v>
      </c>
      <c r="BY20" s="170">
        <v>-0.3</v>
      </c>
      <c r="BZ20" s="29">
        <v>11</v>
      </c>
      <c r="CA20" s="47">
        <v>0</v>
      </c>
      <c r="CB20" s="102">
        <f t="shared" si="13"/>
        <v>25</v>
      </c>
      <c r="CC20" s="178">
        <v>10.6</v>
      </c>
      <c r="CD20" s="179">
        <v>1.8</v>
      </c>
      <c r="CE20" s="27">
        <v>0</v>
      </c>
      <c r="CF20" s="34">
        <v>0</v>
      </c>
      <c r="CG20" s="96">
        <f t="shared" si="14"/>
        <v>0</v>
      </c>
      <c r="CH20" s="169"/>
      <c r="CI20" s="170"/>
      <c r="CJ20" s="29">
        <v>0</v>
      </c>
      <c r="CK20" s="47">
        <v>0</v>
      </c>
      <c r="CL20" s="102">
        <f t="shared" si="15"/>
        <v>0</v>
      </c>
      <c r="CM20" s="178"/>
      <c r="CN20" s="179"/>
      <c r="CO20" s="32">
        <v>0</v>
      </c>
      <c r="CP20" s="34">
        <v>0</v>
      </c>
      <c r="CQ20" s="96">
        <f t="shared" si="16"/>
        <v>0</v>
      </c>
      <c r="CR20" s="169"/>
      <c r="CS20" s="170"/>
      <c r="CT20" s="29">
        <v>0</v>
      </c>
      <c r="CU20" s="47">
        <v>0</v>
      </c>
      <c r="CV20" s="102">
        <f t="shared" si="17"/>
        <v>0</v>
      </c>
      <c r="CW20" s="178"/>
      <c r="CX20" s="179"/>
      <c r="CY20" s="32">
        <v>0</v>
      </c>
      <c r="CZ20" s="34">
        <v>0</v>
      </c>
      <c r="DA20" s="119">
        <v>0</v>
      </c>
      <c r="DB20" s="120">
        <v>0</v>
      </c>
      <c r="DC20" s="31">
        <v>0</v>
      </c>
      <c r="DD20" s="31">
        <v>0</v>
      </c>
      <c r="DE20" s="169"/>
      <c r="DF20" s="170"/>
      <c r="DG20" s="29">
        <v>0</v>
      </c>
      <c r="DH20" s="30" t="s">
        <v>68</v>
      </c>
      <c r="DI20" s="31">
        <v>0</v>
      </c>
      <c r="DJ20" s="178"/>
      <c r="DK20" s="179"/>
      <c r="DL20" s="32">
        <v>0</v>
      </c>
      <c r="DM20" s="28" t="s">
        <v>69</v>
      </c>
      <c r="DN20" s="27">
        <v>0</v>
      </c>
      <c r="DO20" s="27">
        <v>0</v>
      </c>
      <c r="DP20" s="28" t="s">
        <v>69</v>
      </c>
      <c r="DQ20" s="27">
        <v>0</v>
      </c>
      <c r="DR20" s="169">
        <v>14.6</v>
      </c>
      <c r="DS20" s="170">
        <v>5.9</v>
      </c>
      <c r="DT20" s="29">
        <v>0</v>
      </c>
      <c r="DU20" s="30" t="s">
        <v>68</v>
      </c>
      <c r="DV20" s="31">
        <v>0</v>
      </c>
      <c r="DW20" s="178">
        <v>14.2</v>
      </c>
      <c r="DX20" s="179">
        <v>5.8</v>
      </c>
      <c r="DY20" s="32">
        <v>0</v>
      </c>
      <c r="DZ20" s="28" t="s">
        <v>69</v>
      </c>
      <c r="EA20" s="125">
        <v>0</v>
      </c>
      <c r="EB20" s="32">
        <v>0</v>
      </c>
      <c r="EC20" s="270" t="s">
        <v>69</v>
      </c>
      <c r="ED20" s="27">
        <v>0</v>
      </c>
      <c r="EE20" s="169">
        <v>8.9</v>
      </c>
      <c r="EF20" s="170">
        <v>3.5</v>
      </c>
      <c r="EG20" s="29">
        <v>0</v>
      </c>
      <c r="EH20" s="30" t="s">
        <v>68</v>
      </c>
      <c r="EI20" s="31">
        <v>0</v>
      </c>
      <c r="EJ20" s="178">
        <v>10.6</v>
      </c>
      <c r="EK20" s="179">
        <v>6.1</v>
      </c>
      <c r="EL20" s="32">
        <v>0</v>
      </c>
      <c r="EM20" s="28" t="s">
        <v>69</v>
      </c>
      <c r="EN20" s="27">
        <v>0</v>
      </c>
      <c r="EO20" s="169">
        <v>6.4</v>
      </c>
      <c r="EP20" s="170">
        <v>2.6</v>
      </c>
      <c r="EQ20" s="33">
        <v>0</v>
      </c>
      <c r="ER20" s="35" t="s">
        <v>70</v>
      </c>
      <c r="ES20" s="34">
        <v>25</v>
      </c>
      <c r="ET20" s="194">
        <v>18.100000000000001</v>
      </c>
      <c r="EU20" s="194">
        <v>11.6</v>
      </c>
      <c r="EV20" s="97"/>
    </row>
    <row r="21" spans="1:152" ht="17.25" thickTop="1" thickBot="1">
      <c r="A21" s="296"/>
      <c r="B21" s="36">
        <v>40856</v>
      </c>
      <c r="C21" s="27">
        <v>0</v>
      </c>
      <c r="D21" s="27">
        <v>0</v>
      </c>
      <c r="E21" s="149">
        <f t="shared" si="0"/>
        <v>0</v>
      </c>
      <c r="F21" s="168">
        <v>8.9</v>
      </c>
      <c r="G21" s="217">
        <v>-0.3</v>
      </c>
      <c r="H21" s="252">
        <v>3</v>
      </c>
      <c r="I21" s="253">
        <v>0</v>
      </c>
      <c r="J21" s="149">
        <f t="shared" si="1"/>
        <v>10</v>
      </c>
      <c r="K21" s="177">
        <v>9.5</v>
      </c>
      <c r="L21" s="219">
        <v>2.1</v>
      </c>
      <c r="M21" s="27">
        <v>0</v>
      </c>
      <c r="N21" s="27">
        <v>0</v>
      </c>
      <c r="O21" s="149">
        <f t="shared" si="2"/>
        <v>0</v>
      </c>
      <c r="P21" s="168">
        <v>14.2</v>
      </c>
      <c r="Q21" s="217">
        <v>2.4</v>
      </c>
      <c r="R21" s="252">
        <v>0</v>
      </c>
      <c r="S21" s="253">
        <v>0</v>
      </c>
      <c r="T21" s="254">
        <f t="shared" si="3"/>
        <v>0</v>
      </c>
      <c r="U21" s="177">
        <v>15.7</v>
      </c>
      <c r="V21" s="219">
        <v>4.5999999999999996</v>
      </c>
      <c r="W21" s="220">
        <v>0</v>
      </c>
      <c r="X21" s="162">
        <v>0</v>
      </c>
      <c r="Y21" s="149">
        <v>0</v>
      </c>
      <c r="Z21" s="159">
        <v>11.8</v>
      </c>
      <c r="AA21" s="221">
        <v>6.4</v>
      </c>
      <c r="AB21" s="222">
        <v>0</v>
      </c>
      <c r="AC21" s="163">
        <v>0</v>
      </c>
      <c r="AD21" s="150">
        <f t="shared" si="4"/>
        <v>0</v>
      </c>
      <c r="AE21" s="186">
        <v>15.3</v>
      </c>
      <c r="AF21" s="223">
        <v>12</v>
      </c>
      <c r="AG21" s="220">
        <v>0</v>
      </c>
      <c r="AH21" s="162">
        <v>0</v>
      </c>
      <c r="AI21" s="149">
        <v>0</v>
      </c>
      <c r="AJ21" s="193">
        <v>17</v>
      </c>
      <c r="AK21" s="224">
        <v>11.2</v>
      </c>
      <c r="AL21" s="222">
        <v>0</v>
      </c>
      <c r="AM21" s="152">
        <v>0</v>
      </c>
      <c r="AN21" s="150">
        <f t="shared" si="5"/>
        <v>0</v>
      </c>
      <c r="AO21" s="186">
        <v>5.8</v>
      </c>
      <c r="AP21" s="223">
        <v>0.9</v>
      </c>
      <c r="AQ21" s="220">
        <v>0</v>
      </c>
      <c r="AR21" s="162">
        <v>0</v>
      </c>
      <c r="AS21" s="149">
        <f t="shared" si="6"/>
        <v>2</v>
      </c>
      <c r="AT21" s="193">
        <v>4.7</v>
      </c>
      <c r="AU21" s="224">
        <v>0.1</v>
      </c>
      <c r="AV21" s="151">
        <v>0</v>
      </c>
      <c r="AW21" s="152">
        <v>0</v>
      </c>
      <c r="AX21" s="150">
        <f t="shared" si="7"/>
        <v>0</v>
      </c>
      <c r="AY21" s="186">
        <v>5.9</v>
      </c>
      <c r="AZ21" s="190">
        <v>2.2000000000000002</v>
      </c>
      <c r="BA21" s="32">
        <v>0</v>
      </c>
      <c r="BB21" s="34">
        <v>0</v>
      </c>
      <c r="BC21" s="96">
        <f t="shared" si="8"/>
        <v>0</v>
      </c>
      <c r="BD21" s="194">
        <v>15.1</v>
      </c>
      <c r="BE21" s="170">
        <v>6.1</v>
      </c>
      <c r="BF21" s="29">
        <v>0</v>
      </c>
      <c r="BG21" s="47">
        <v>0</v>
      </c>
      <c r="BH21" s="102">
        <f t="shared" si="9"/>
        <v>0</v>
      </c>
      <c r="BI21" s="178">
        <v>15.6</v>
      </c>
      <c r="BJ21" s="179">
        <v>10.3</v>
      </c>
      <c r="BK21" s="27">
        <v>0</v>
      </c>
      <c r="BL21" s="34">
        <v>0</v>
      </c>
      <c r="BM21" s="96">
        <f t="shared" si="10"/>
        <v>1</v>
      </c>
      <c r="BN21" s="169">
        <v>8.4</v>
      </c>
      <c r="BO21" s="170">
        <v>2.8</v>
      </c>
      <c r="BP21" s="29">
        <v>0</v>
      </c>
      <c r="BQ21" s="47">
        <v>0</v>
      </c>
      <c r="BR21" s="102">
        <f t="shared" si="11"/>
        <v>0</v>
      </c>
      <c r="BS21" s="178">
        <v>9.9</v>
      </c>
      <c r="BT21" s="179">
        <v>4.5</v>
      </c>
      <c r="BU21" s="27">
        <v>7</v>
      </c>
      <c r="BV21" s="34">
        <v>7</v>
      </c>
      <c r="BW21" s="96">
        <f t="shared" si="12"/>
        <v>26</v>
      </c>
      <c r="BX21" s="169">
        <v>2.2999999999999998</v>
      </c>
      <c r="BY21" s="170">
        <v>-3.1</v>
      </c>
      <c r="BZ21" s="29">
        <v>3</v>
      </c>
      <c r="CA21" s="47">
        <v>1</v>
      </c>
      <c r="CB21" s="102">
        <f t="shared" si="13"/>
        <v>26</v>
      </c>
      <c r="CC21" s="178">
        <v>3.2</v>
      </c>
      <c r="CD21" s="179">
        <v>-1.8</v>
      </c>
      <c r="CE21" s="27">
        <v>0</v>
      </c>
      <c r="CF21" s="34">
        <v>0</v>
      </c>
      <c r="CG21" s="96">
        <f t="shared" si="14"/>
        <v>0</v>
      </c>
      <c r="CH21" s="169"/>
      <c r="CI21" s="170"/>
      <c r="CJ21" s="29">
        <v>0</v>
      </c>
      <c r="CK21" s="47">
        <v>0</v>
      </c>
      <c r="CL21" s="102">
        <f t="shared" si="15"/>
        <v>0</v>
      </c>
      <c r="CM21" s="178"/>
      <c r="CN21" s="179"/>
      <c r="CO21" s="32">
        <v>0</v>
      </c>
      <c r="CP21" s="34">
        <v>0</v>
      </c>
      <c r="CQ21" s="96">
        <f t="shared" si="16"/>
        <v>0</v>
      </c>
      <c r="CR21" s="169"/>
      <c r="CS21" s="170"/>
      <c r="CT21" s="29">
        <v>0</v>
      </c>
      <c r="CU21" s="47">
        <v>0</v>
      </c>
      <c r="CV21" s="102">
        <f t="shared" si="17"/>
        <v>0</v>
      </c>
      <c r="CW21" s="178"/>
      <c r="CX21" s="179"/>
      <c r="CY21" s="32">
        <v>0</v>
      </c>
      <c r="CZ21" s="34">
        <v>0</v>
      </c>
      <c r="DA21" s="119">
        <v>0</v>
      </c>
      <c r="DB21" s="120">
        <v>0</v>
      </c>
      <c r="DC21" s="31">
        <v>0</v>
      </c>
      <c r="DD21" s="31">
        <v>0</v>
      </c>
      <c r="DE21" s="169"/>
      <c r="DF21" s="170"/>
      <c r="DG21" s="29">
        <v>0</v>
      </c>
      <c r="DH21" s="30" t="s">
        <v>68</v>
      </c>
      <c r="DI21" s="31">
        <v>0</v>
      </c>
      <c r="DJ21" s="178"/>
      <c r="DK21" s="179"/>
      <c r="DL21" s="32">
        <v>0</v>
      </c>
      <c r="DM21" s="28" t="s">
        <v>69</v>
      </c>
      <c r="DN21" s="27">
        <v>0</v>
      </c>
      <c r="DO21" s="27">
        <v>0</v>
      </c>
      <c r="DP21" s="28" t="s">
        <v>69</v>
      </c>
      <c r="DQ21" s="27">
        <v>0</v>
      </c>
      <c r="DR21" s="169">
        <v>10.7</v>
      </c>
      <c r="DS21" s="170">
        <v>6.7</v>
      </c>
      <c r="DT21" s="29">
        <v>0</v>
      </c>
      <c r="DU21" s="30" t="s">
        <v>68</v>
      </c>
      <c r="DV21" s="31">
        <v>0</v>
      </c>
      <c r="DW21" s="178">
        <v>11.5</v>
      </c>
      <c r="DX21" s="179">
        <v>7.9</v>
      </c>
      <c r="DY21" s="32">
        <v>0</v>
      </c>
      <c r="DZ21" s="28" t="s">
        <v>69</v>
      </c>
      <c r="EA21" s="125">
        <v>0</v>
      </c>
      <c r="EB21" s="32">
        <v>0</v>
      </c>
      <c r="EC21" s="270" t="s">
        <v>69</v>
      </c>
      <c r="ED21" s="27">
        <v>0</v>
      </c>
      <c r="EE21" s="169">
        <v>9.8000000000000007</v>
      </c>
      <c r="EF21" s="170">
        <v>0.2</v>
      </c>
      <c r="EG21" s="29">
        <v>0</v>
      </c>
      <c r="EH21" s="30" t="s">
        <v>68</v>
      </c>
      <c r="EI21" s="31">
        <v>0</v>
      </c>
      <c r="EJ21" s="178">
        <v>9.5</v>
      </c>
      <c r="EK21" s="179">
        <v>2.6</v>
      </c>
      <c r="EL21" s="32">
        <v>0</v>
      </c>
      <c r="EM21" s="28" t="s">
        <v>69</v>
      </c>
      <c r="EN21" s="27">
        <v>0</v>
      </c>
      <c r="EO21" s="169">
        <v>13</v>
      </c>
      <c r="EP21" s="170">
        <v>5.4</v>
      </c>
      <c r="EQ21" s="33">
        <v>0</v>
      </c>
      <c r="ER21" s="35" t="s">
        <v>70</v>
      </c>
      <c r="ES21" s="34">
        <v>25</v>
      </c>
      <c r="ET21" s="194">
        <v>14.7</v>
      </c>
      <c r="EU21" s="194">
        <v>8.9</v>
      </c>
      <c r="EV21" s="97"/>
    </row>
    <row r="22" spans="1:152" ht="17.25" thickTop="1" thickBot="1">
      <c r="A22" s="296"/>
      <c r="B22" s="26">
        <v>40857</v>
      </c>
      <c r="C22" s="27">
        <v>0</v>
      </c>
      <c r="D22" s="27">
        <v>0</v>
      </c>
      <c r="E22" s="149">
        <f t="shared" si="0"/>
        <v>0</v>
      </c>
      <c r="F22" s="168">
        <v>12.7</v>
      </c>
      <c r="G22" s="217">
        <v>-0.8</v>
      </c>
      <c r="H22" s="252">
        <v>0</v>
      </c>
      <c r="I22" s="253">
        <v>0</v>
      </c>
      <c r="J22" s="149">
        <f t="shared" si="1"/>
        <v>10</v>
      </c>
      <c r="K22" s="177">
        <v>14.1</v>
      </c>
      <c r="L22" s="219">
        <v>0.8</v>
      </c>
      <c r="M22" s="27">
        <v>0</v>
      </c>
      <c r="N22" s="27">
        <v>0</v>
      </c>
      <c r="O22" s="149">
        <f t="shared" si="2"/>
        <v>0</v>
      </c>
      <c r="P22" s="168">
        <v>16.2</v>
      </c>
      <c r="Q22" s="217">
        <v>4.7</v>
      </c>
      <c r="R22" s="252">
        <v>0</v>
      </c>
      <c r="S22" s="253">
        <v>0</v>
      </c>
      <c r="T22" s="254">
        <f t="shared" si="3"/>
        <v>0</v>
      </c>
      <c r="U22" s="177">
        <v>15.7</v>
      </c>
      <c r="V22" s="219">
        <v>5.7</v>
      </c>
      <c r="W22" s="220">
        <v>0</v>
      </c>
      <c r="X22" s="162">
        <v>0</v>
      </c>
      <c r="Y22" s="149">
        <v>0</v>
      </c>
      <c r="Z22" s="159">
        <v>11.6</v>
      </c>
      <c r="AA22" s="221">
        <v>1.4</v>
      </c>
      <c r="AB22" s="222">
        <v>0</v>
      </c>
      <c r="AC22" s="163">
        <v>0</v>
      </c>
      <c r="AD22" s="150">
        <f t="shared" si="4"/>
        <v>0</v>
      </c>
      <c r="AE22" s="186">
        <v>14</v>
      </c>
      <c r="AF22" s="223">
        <v>9.8000000000000007</v>
      </c>
      <c r="AG22" s="220">
        <v>0</v>
      </c>
      <c r="AH22" s="162">
        <v>0</v>
      </c>
      <c r="AI22" s="149">
        <v>0</v>
      </c>
      <c r="AJ22" s="193">
        <v>13.3</v>
      </c>
      <c r="AK22" s="224">
        <v>7.4</v>
      </c>
      <c r="AL22" s="222">
        <v>4</v>
      </c>
      <c r="AM22" s="152">
        <v>5</v>
      </c>
      <c r="AN22" s="150">
        <f t="shared" si="5"/>
        <v>5</v>
      </c>
      <c r="AO22" s="186">
        <v>5.3</v>
      </c>
      <c r="AP22" s="223">
        <v>-0.8</v>
      </c>
      <c r="AQ22" s="220">
        <v>29</v>
      </c>
      <c r="AR22" s="162">
        <v>30</v>
      </c>
      <c r="AS22" s="149">
        <f t="shared" si="6"/>
        <v>32</v>
      </c>
      <c r="AT22" s="193">
        <v>1.3</v>
      </c>
      <c r="AU22" s="224">
        <v>-1.2</v>
      </c>
      <c r="AV22" s="151">
        <v>0</v>
      </c>
      <c r="AW22" s="152">
        <v>0</v>
      </c>
      <c r="AX22" s="150">
        <f t="shared" si="7"/>
        <v>0</v>
      </c>
      <c r="AY22" s="186">
        <v>8.1</v>
      </c>
      <c r="AZ22" s="190">
        <v>1.8</v>
      </c>
      <c r="BA22" s="32">
        <v>0</v>
      </c>
      <c r="BB22" s="34">
        <v>0</v>
      </c>
      <c r="BC22" s="96">
        <f t="shared" si="8"/>
        <v>0</v>
      </c>
      <c r="BD22" s="169">
        <v>18</v>
      </c>
      <c r="BE22" s="170">
        <v>6.4</v>
      </c>
      <c r="BF22" s="29">
        <v>0</v>
      </c>
      <c r="BG22" s="47">
        <v>0</v>
      </c>
      <c r="BH22" s="102">
        <f t="shared" si="9"/>
        <v>0</v>
      </c>
      <c r="BI22" s="178">
        <v>17.2</v>
      </c>
      <c r="BJ22" s="179">
        <v>8.1999999999999993</v>
      </c>
      <c r="BK22" s="27">
        <v>0</v>
      </c>
      <c r="BL22" s="34">
        <v>0</v>
      </c>
      <c r="BM22" s="96">
        <f t="shared" si="10"/>
        <v>1</v>
      </c>
      <c r="BN22" s="169">
        <v>10.4</v>
      </c>
      <c r="BO22" s="170">
        <v>1.6</v>
      </c>
      <c r="BP22" s="29">
        <v>0</v>
      </c>
      <c r="BQ22" s="47">
        <v>0</v>
      </c>
      <c r="BR22" s="102">
        <f t="shared" si="11"/>
        <v>0</v>
      </c>
      <c r="BS22" s="178">
        <v>9.8000000000000007</v>
      </c>
      <c r="BT22" s="179">
        <v>4</v>
      </c>
      <c r="BU22" s="27">
        <v>14</v>
      </c>
      <c r="BV22" s="34">
        <v>13</v>
      </c>
      <c r="BW22" s="96">
        <f t="shared" si="12"/>
        <v>39</v>
      </c>
      <c r="BX22" s="169">
        <v>1.7</v>
      </c>
      <c r="BY22" s="170">
        <v>-3.3</v>
      </c>
      <c r="BZ22" s="29">
        <v>4</v>
      </c>
      <c r="CA22" s="47">
        <v>1</v>
      </c>
      <c r="CB22" s="102">
        <f t="shared" si="13"/>
        <v>27</v>
      </c>
      <c r="CC22" s="178">
        <v>3.1</v>
      </c>
      <c r="CD22" s="179">
        <v>-1.8</v>
      </c>
      <c r="CE22" s="27">
        <v>0</v>
      </c>
      <c r="CF22" s="34">
        <v>0</v>
      </c>
      <c r="CG22" s="96">
        <f t="shared" si="14"/>
        <v>0</v>
      </c>
      <c r="CH22" s="169"/>
      <c r="CI22" s="170"/>
      <c r="CJ22" s="29">
        <v>0</v>
      </c>
      <c r="CK22" s="47">
        <v>0</v>
      </c>
      <c r="CL22" s="102">
        <f t="shared" si="15"/>
        <v>0</v>
      </c>
      <c r="CM22" s="178"/>
      <c r="CN22" s="179"/>
      <c r="CO22" s="32">
        <v>0</v>
      </c>
      <c r="CP22" s="34">
        <v>0</v>
      </c>
      <c r="CQ22" s="96">
        <f t="shared" si="16"/>
        <v>0</v>
      </c>
      <c r="CR22" s="169"/>
      <c r="CS22" s="170"/>
      <c r="CT22" s="29">
        <v>0</v>
      </c>
      <c r="CU22" s="47">
        <v>0</v>
      </c>
      <c r="CV22" s="102">
        <f t="shared" si="17"/>
        <v>0</v>
      </c>
      <c r="CW22" s="178"/>
      <c r="CX22" s="179"/>
      <c r="CY22" s="32">
        <v>0</v>
      </c>
      <c r="CZ22" s="34">
        <v>0</v>
      </c>
      <c r="DA22" s="119">
        <v>0</v>
      </c>
      <c r="DB22" s="120">
        <v>0</v>
      </c>
      <c r="DC22" s="31">
        <v>0</v>
      </c>
      <c r="DD22" s="31">
        <v>0</v>
      </c>
      <c r="DE22" s="169">
        <v>12.7</v>
      </c>
      <c r="DF22" s="170">
        <v>0.5</v>
      </c>
      <c r="DG22" s="29">
        <v>0</v>
      </c>
      <c r="DH22" s="30" t="s">
        <v>68</v>
      </c>
      <c r="DI22" s="31">
        <v>0</v>
      </c>
      <c r="DJ22" s="178"/>
      <c r="DK22" s="179"/>
      <c r="DL22" s="32">
        <v>0</v>
      </c>
      <c r="DM22" s="28" t="s">
        <v>69</v>
      </c>
      <c r="DN22" s="27">
        <v>0</v>
      </c>
      <c r="DO22" s="27">
        <v>0</v>
      </c>
      <c r="DP22" s="28" t="s">
        <v>69</v>
      </c>
      <c r="DQ22" s="27">
        <v>0</v>
      </c>
      <c r="DR22" s="169">
        <v>9.1</v>
      </c>
      <c r="DS22" s="170">
        <v>3.2</v>
      </c>
      <c r="DT22" s="29">
        <v>0</v>
      </c>
      <c r="DU22" s="30" t="s">
        <v>68</v>
      </c>
      <c r="DV22" s="31">
        <v>0</v>
      </c>
      <c r="DW22" s="178">
        <v>10.4</v>
      </c>
      <c r="DX22" s="179">
        <v>5.6</v>
      </c>
      <c r="DY22" s="32">
        <v>0</v>
      </c>
      <c r="DZ22" s="28" t="s">
        <v>69</v>
      </c>
      <c r="EA22" s="125">
        <v>0</v>
      </c>
      <c r="EB22" s="32">
        <v>0</v>
      </c>
      <c r="EC22" s="270" t="s">
        <v>69</v>
      </c>
      <c r="ED22" s="27">
        <v>0</v>
      </c>
      <c r="EE22" s="169">
        <v>11.5</v>
      </c>
      <c r="EF22" s="170">
        <v>2.1</v>
      </c>
      <c r="EG22" s="29">
        <v>0</v>
      </c>
      <c r="EH22" s="30" t="s">
        <v>68</v>
      </c>
      <c r="EI22" s="31">
        <v>0</v>
      </c>
      <c r="EJ22" s="178">
        <v>12</v>
      </c>
      <c r="EK22" s="179">
        <v>1.4</v>
      </c>
      <c r="EL22" s="32">
        <v>0</v>
      </c>
      <c r="EM22" s="28" t="s">
        <v>69</v>
      </c>
      <c r="EN22" s="27">
        <v>0</v>
      </c>
      <c r="EO22" s="169">
        <v>9.9</v>
      </c>
      <c r="EP22" s="170">
        <v>6</v>
      </c>
      <c r="EQ22" s="33">
        <v>0</v>
      </c>
      <c r="ER22" s="35" t="s">
        <v>70</v>
      </c>
      <c r="ES22" s="34">
        <v>25</v>
      </c>
      <c r="ET22" s="194">
        <v>7</v>
      </c>
      <c r="EU22" s="194">
        <v>1.2</v>
      </c>
      <c r="EV22" s="97"/>
    </row>
    <row r="23" spans="1:152" ht="17.25" thickTop="1" thickBot="1">
      <c r="A23" s="296"/>
      <c r="B23" s="26">
        <v>40858</v>
      </c>
      <c r="C23" s="27">
        <v>0</v>
      </c>
      <c r="D23" s="27">
        <v>0</v>
      </c>
      <c r="E23" s="149">
        <f t="shared" si="0"/>
        <v>0</v>
      </c>
      <c r="F23" s="168">
        <v>12.8</v>
      </c>
      <c r="G23" s="217">
        <v>0.9</v>
      </c>
      <c r="H23" s="252">
        <v>0</v>
      </c>
      <c r="I23" s="253">
        <v>0</v>
      </c>
      <c r="J23" s="149">
        <f t="shared" si="1"/>
        <v>10</v>
      </c>
      <c r="K23" s="177">
        <v>14.6</v>
      </c>
      <c r="L23" s="219">
        <v>3.7</v>
      </c>
      <c r="M23" s="27">
        <v>7</v>
      </c>
      <c r="N23" s="27">
        <v>9</v>
      </c>
      <c r="O23" s="149">
        <f t="shared" si="2"/>
        <v>9</v>
      </c>
      <c r="P23" s="168">
        <v>4.8</v>
      </c>
      <c r="Q23" s="217">
        <v>-1.7</v>
      </c>
      <c r="R23" s="252">
        <v>0</v>
      </c>
      <c r="S23" s="253">
        <v>0</v>
      </c>
      <c r="T23" s="254">
        <f t="shared" si="3"/>
        <v>0</v>
      </c>
      <c r="U23" s="177">
        <v>5.8</v>
      </c>
      <c r="V23" s="219">
        <v>0.2</v>
      </c>
      <c r="W23" s="220">
        <v>0</v>
      </c>
      <c r="X23" s="162">
        <v>0</v>
      </c>
      <c r="Y23" s="149">
        <v>0</v>
      </c>
      <c r="Z23" s="159">
        <v>9.9</v>
      </c>
      <c r="AA23" s="221">
        <v>-1.1000000000000001</v>
      </c>
      <c r="AB23" s="222">
        <v>0</v>
      </c>
      <c r="AC23" s="163">
        <v>0</v>
      </c>
      <c r="AD23" s="150">
        <f t="shared" si="4"/>
        <v>0</v>
      </c>
      <c r="AE23" s="186">
        <v>10.9</v>
      </c>
      <c r="AF23" s="223">
        <v>7.3</v>
      </c>
      <c r="AG23" s="220">
        <v>0</v>
      </c>
      <c r="AH23" s="162">
        <v>0</v>
      </c>
      <c r="AI23" s="149">
        <v>0</v>
      </c>
      <c r="AJ23" s="193">
        <v>11.1</v>
      </c>
      <c r="AK23" s="224">
        <v>7.1</v>
      </c>
      <c r="AL23" s="222">
        <v>7</v>
      </c>
      <c r="AM23" s="152">
        <v>5</v>
      </c>
      <c r="AN23" s="150">
        <f t="shared" si="5"/>
        <v>10</v>
      </c>
      <c r="AO23" s="186">
        <v>6.5</v>
      </c>
      <c r="AP23" s="223">
        <v>0</v>
      </c>
      <c r="AQ23" s="220">
        <v>40</v>
      </c>
      <c r="AR23" s="162">
        <v>17</v>
      </c>
      <c r="AS23" s="149">
        <f t="shared" si="6"/>
        <v>49</v>
      </c>
      <c r="AT23" s="193">
        <v>2.7</v>
      </c>
      <c r="AU23" s="224">
        <v>-3.9</v>
      </c>
      <c r="AV23" s="151">
        <v>0</v>
      </c>
      <c r="AW23" s="152">
        <v>0</v>
      </c>
      <c r="AX23" s="150">
        <f t="shared" si="7"/>
        <v>0</v>
      </c>
      <c r="AY23" s="186">
        <v>11.5</v>
      </c>
      <c r="AZ23" s="190">
        <v>4.0999999999999996</v>
      </c>
      <c r="BA23" s="32">
        <v>0</v>
      </c>
      <c r="BB23" s="34">
        <v>0</v>
      </c>
      <c r="BC23" s="96">
        <f t="shared" si="8"/>
        <v>0</v>
      </c>
      <c r="BD23" s="169">
        <v>10.199999999999999</v>
      </c>
      <c r="BE23" s="170">
        <v>5.2</v>
      </c>
      <c r="BF23" s="29">
        <v>0</v>
      </c>
      <c r="BG23" s="47">
        <v>0</v>
      </c>
      <c r="BH23" s="102">
        <f t="shared" si="9"/>
        <v>0</v>
      </c>
      <c r="BI23" s="178">
        <v>11.6</v>
      </c>
      <c r="BJ23" s="179">
        <v>7.3</v>
      </c>
      <c r="BK23" s="27">
        <v>0</v>
      </c>
      <c r="BL23" s="34">
        <v>0</v>
      </c>
      <c r="BM23" s="96">
        <f t="shared" si="10"/>
        <v>1</v>
      </c>
      <c r="BN23" s="169">
        <v>11.9</v>
      </c>
      <c r="BO23" s="170">
        <v>2.6</v>
      </c>
      <c r="BP23" s="29">
        <v>0</v>
      </c>
      <c r="BQ23" s="47">
        <v>0</v>
      </c>
      <c r="BR23" s="102">
        <f t="shared" si="11"/>
        <v>0</v>
      </c>
      <c r="BS23" s="178">
        <v>12.8</v>
      </c>
      <c r="BT23" s="179">
        <v>3.4</v>
      </c>
      <c r="BU23" s="27">
        <v>11</v>
      </c>
      <c r="BV23" s="34">
        <v>3</v>
      </c>
      <c r="BW23" s="96">
        <f t="shared" si="12"/>
        <v>42</v>
      </c>
      <c r="BX23" s="169">
        <v>3.1</v>
      </c>
      <c r="BY23" s="170">
        <v>-5.7</v>
      </c>
      <c r="BZ23" s="29">
        <v>3</v>
      </c>
      <c r="CA23" s="47">
        <v>0</v>
      </c>
      <c r="CB23" s="102">
        <f t="shared" si="13"/>
        <v>27</v>
      </c>
      <c r="CC23" s="178">
        <v>4.9000000000000004</v>
      </c>
      <c r="CD23" s="179">
        <v>-3.2</v>
      </c>
      <c r="CE23" s="27">
        <v>0</v>
      </c>
      <c r="CF23" s="34">
        <v>0</v>
      </c>
      <c r="CG23" s="96">
        <f t="shared" si="14"/>
        <v>0</v>
      </c>
      <c r="CH23" s="169"/>
      <c r="CI23" s="170"/>
      <c r="CJ23" s="29">
        <v>0</v>
      </c>
      <c r="CK23" s="47">
        <v>0</v>
      </c>
      <c r="CL23" s="102">
        <f t="shared" si="15"/>
        <v>0</v>
      </c>
      <c r="CM23" s="178"/>
      <c r="CN23" s="179"/>
      <c r="CO23" s="32">
        <v>0</v>
      </c>
      <c r="CP23" s="34">
        <v>0</v>
      </c>
      <c r="CQ23" s="96">
        <f t="shared" si="16"/>
        <v>0</v>
      </c>
      <c r="CR23" s="169"/>
      <c r="CS23" s="170"/>
      <c r="CT23" s="29">
        <v>0</v>
      </c>
      <c r="CU23" s="47">
        <v>0</v>
      </c>
      <c r="CV23" s="102">
        <f t="shared" si="17"/>
        <v>0</v>
      </c>
      <c r="CW23" s="178"/>
      <c r="CX23" s="179"/>
      <c r="CY23" s="32">
        <v>0</v>
      </c>
      <c r="CZ23" s="34">
        <v>2</v>
      </c>
      <c r="DA23" s="121">
        <v>0</v>
      </c>
      <c r="DB23" s="120">
        <v>0</v>
      </c>
      <c r="DC23" s="31">
        <v>0</v>
      </c>
      <c r="DD23" s="31">
        <v>0</v>
      </c>
      <c r="DE23" s="169">
        <v>2.2999999999999998</v>
      </c>
      <c r="DF23" s="170">
        <v>-3.3</v>
      </c>
      <c r="DG23" s="29">
        <v>0</v>
      </c>
      <c r="DH23" s="30" t="s">
        <v>68</v>
      </c>
      <c r="DI23" s="31">
        <v>0</v>
      </c>
      <c r="DJ23" s="178">
        <v>3.3</v>
      </c>
      <c r="DK23" s="179">
        <v>-3</v>
      </c>
      <c r="DL23" s="32">
        <v>0</v>
      </c>
      <c r="DM23" s="28" t="s">
        <v>69</v>
      </c>
      <c r="DN23" s="27">
        <v>0</v>
      </c>
      <c r="DO23" s="27">
        <v>0</v>
      </c>
      <c r="DP23" s="28" t="s">
        <v>69</v>
      </c>
      <c r="DQ23" s="27">
        <v>0</v>
      </c>
      <c r="DR23" s="169">
        <v>9</v>
      </c>
      <c r="DS23" s="170">
        <v>-0.3</v>
      </c>
      <c r="DT23" s="29">
        <v>0</v>
      </c>
      <c r="DU23" s="30" t="s">
        <v>68</v>
      </c>
      <c r="DV23" s="31">
        <v>0</v>
      </c>
      <c r="DW23" s="178">
        <v>10.7</v>
      </c>
      <c r="DX23" s="179">
        <v>2.4</v>
      </c>
      <c r="DY23" s="32">
        <v>0</v>
      </c>
      <c r="DZ23" s="28" t="s">
        <v>69</v>
      </c>
      <c r="EA23" s="125">
        <v>0</v>
      </c>
      <c r="EB23" s="32">
        <v>0</v>
      </c>
      <c r="EC23" s="270" t="s">
        <v>69</v>
      </c>
      <c r="ED23" s="27">
        <v>0</v>
      </c>
      <c r="EE23" s="169">
        <v>14.6</v>
      </c>
      <c r="EF23" s="170">
        <v>0.9</v>
      </c>
      <c r="EG23" s="29">
        <v>0</v>
      </c>
      <c r="EH23" s="30" t="s">
        <v>68</v>
      </c>
      <c r="EI23" s="31">
        <v>0</v>
      </c>
      <c r="EJ23" s="178">
        <v>15.5</v>
      </c>
      <c r="EK23" s="179">
        <v>1.8</v>
      </c>
      <c r="EL23" s="32">
        <v>0</v>
      </c>
      <c r="EM23" s="28" t="s">
        <v>69</v>
      </c>
      <c r="EN23" s="27">
        <v>0</v>
      </c>
      <c r="EO23" s="169">
        <v>5.8</v>
      </c>
      <c r="EP23" s="170">
        <v>1.8</v>
      </c>
      <c r="EQ23" s="33">
        <v>0</v>
      </c>
      <c r="ER23" s="35" t="s">
        <v>70</v>
      </c>
      <c r="ES23" s="34">
        <v>25</v>
      </c>
      <c r="ET23" s="194">
        <v>3.1</v>
      </c>
      <c r="EU23" s="194">
        <v>-0.4</v>
      </c>
      <c r="EV23" s="97"/>
    </row>
    <row r="24" spans="1:152" ht="17.25" thickTop="1" thickBot="1">
      <c r="A24" s="296"/>
      <c r="B24" s="26">
        <v>40859</v>
      </c>
      <c r="C24" s="27">
        <v>0</v>
      </c>
      <c r="D24" s="27">
        <v>0</v>
      </c>
      <c r="E24" s="149">
        <f t="shared" si="0"/>
        <v>0</v>
      </c>
      <c r="F24" s="168">
        <v>9.9</v>
      </c>
      <c r="G24" s="217">
        <v>-0.7</v>
      </c>
      <c r="H24" s="252">
        <v>0</v>
      </c>
      <c r="I24" s="253">
        <v>0</v>
      </c>
      <c r="J24" s="149">
        <f t="shared" si="1"/>
        <v>10</v>
      </c>
      <c r="K24" s="177">
        <v>13.1</v>
      </c>
      <c r="L24" s="219">
        <v>1.9</v>
      </c>
      <c r="M24" s="27">
        <v>7</v>
      </c>
      <c r="N24" s="27">
        <v>1</v>
      </c>
      <c r="O24" s="149">
        <f t="shared" si="2"/>
        <v>10</v>
      </c>
      <c r="P24" s="168">
        <v>3.7</v>
      </c>
      <c r="Q24" s="217">
        <v>-2.2000000000000002</v>
      </c>
      <c r="R24" s="252">
        <v>0</v>
      </c>
      <c r="S24" s="253">
        <v>0</v>
      </c>
      <c r="T24" s="254">
        <f t="shared" si="3"/>
        <v>0</v>
      </c>
      <c r="U24" s="177">
        <v>4.8</v>
      </c>
      <c r="V24" s="219">
        <v>-0.3</v>
      </c>
      <c r="W24" s="220">
        <v>0</v>
      </c>
      <c r="X24" s="162">
        <v>0</v>
      </c>
      <c r="Y24" s="149">
        <v>0</v>
      </c>
      <c r="Z24" s="159">
        <v>14</v>
      </c>
      <c r="AA24" s="221">
        <v>0</v>
      </c>
      <c r="AB24" s="222">
        <v>0</v>
      </c>
      <c r="AC24" s="163">
        <v>0</v>
      </c>
      <c r="AD24" s="150">
        <f t="shared" si="4"/>
        <v>0</v>
      </c>
      <c r="AE24" s="186">
        <v>12.4</v>
      </c>
      <c r="AF24" s="223">
        <v>6</v>
      </c>
      <c r="AG24" s="220">
        <v>0</v>
      </c>
      <c r="AH24" s="162">
        <v>0</v>
      </c>
      <c r="AI24" s="149">
        <v>0</v>
      </c>
      <c r="AJ24" s="193">
        <v>12</v>
      </c>
      <c r="AK24" s="224">
        <v>5.0999999999999996</v>
      </c>
      <c r="AL24" s="222">
        <v>3</v>
      </c>
      <c r="AM24" s="152">
        <v>0</v>
      </c>
      <c r="AN24" s="150">
        <f t="shared" si="5"/>
        <v>10</v>
      </c>
      <c r="AO24" s="186">
        <v>9.1999999999999993</v>
      </c>
      <c r="AP24" s="223">
        <v>-0.2</v>
      </c>
      <c r="AQ24" s="220">
        <v>30</v>
      </c>
      <c r="AR24" s="162">
        <v>0</v>
      </c>
      <c r="AS24" s="149">
        <f t="shared" si="6"/>
        <v>49</v>
      </c>
      <c r="AT24" s="193">
        <v>7.8</v>
      </c>
      <c r="AU24" s="224">
        <v>-3.2</v>
      </c>
      <c r="AV24" s="151">
        <v>0</v>
      </c>
      <c r="AW24" s="152">
        <v>0</v>
      </c>
      <c r="AX24" s="150">
        <f t="shared" si="7"/>
        <v>0</v>
      </c>
      <c r="AY24" s="186">
        <v>11.1</v>
      </c>
      <c r="AZ24" s="190">
        <v>5.8</v>
      </c>
      <c r="BA24" s="32">
        <v>0</v>
      </c>
      <c r="BB24" s="34">
        <v>0</v>
      </c>
      <c r="BC24" s="96">
        <f t="shared" si="8"/>
        <v>0</v>
      </c>
      <c r="BD24" s="194">
        <v>10.8</v>
      </c>
      <c r="BE24" s="170">
        <v>5.2</v>
      </c>
      <c r="BF24" s="29">
        <v>0</v>
      </c>
      <c r="BG24" s="47">
        <v>0</v>
      </c>
      <c r="BH24" s="102">
        <f t="shared" si="9"/>
        <v>0</v>
      </c>
      <c r="BI24" s="178">
        <v>12.4</v>
      </c>
      <c r="BJ24" s="179">
        <v>6.4</v>
      </c>
      <c r="BK24" s="27">
        <v>0</v>
      </c>
      <c r="BL24" s="34">
        <v>0</v>
      </c>
      <c r="BM24" s="96">
        <f t="shared" si="10"/>
        <v>1</v>
      </c>
      <c r="BN24" s="194">
        <v>6.4</v>
      </c>
      <c r="BO24" s="170">
        <v>0</v>
      </c>
      <c r="BP24" s="29">
        <v>0</v>
      </c>
      <c r="BQ24" s="47">
        <v>0</v>
      </c>
      <c r="BR24" s="102">
        <f t="shared" si="11"/>
        <v>0</v>
      </c>
      <c r="BS24" s="178">
        <v>7.1</v>
      </c>
      <c r="BT24" s="179">
        <v>2.2999999999999998</v>
      </c>
      <c r="BU24" s="27">
        <v>4</v>
      </c>
      <c r="BV24" s="34">
        <v>0</v>
      </c>
      <c r="BW24" s="96">
        <f t="shared" si="12"/>
        <v>42</v>
      </c>
      <c r="BX24" s="194">
        <v>7.8</v>
      </c>
      <c r="BY24" s="170">
        <v>0.4</v>
      </c>
      <c r="BZ24" s="29">
        <v>0</v>
      </c>
      <c r="CA24" s="47">
        <v>0</v>
      </c>
      <c r="CB24" s="102">
        <f t="shared" si="13"/>
        <v>27</v>
      </c>
      <c r="CC24" s="178">
        <v>10.6</v>
      </c>
      <c r="CD24" s="179">
        <v>1.4</v>
      </c>
      <c r="CE24" s="27">
        <v>0</v>
      </c>
      <c r="CF24" s="34">
        <v>0</v>
      </c>
      <c r="CG24" s="96">
        <f t="shared" si="14"/>
        <v>0</v>
      </c>
      <c r="CH24" s="194"/>
      <c r="CI24" s="170"/>
      <c r="CJ24" s="29">
        <v>0</v>
      </c>
      <c r="CK24" s="47">
        <v>0</v>
      </c>
      <c r="CL24" s="102">
        <f t="shared" si="15"/>
        <v>0</v>
      </c>
      <c r="CM24" s="178"/>
      <c r="CN24" s="179"/>
      <c r="CO24" s="32">
        <v>0</v>
      </c>
      <c r="CP24" s="34">
        <v>0</v>
      </c>
      <c r="CQ24" s="96">
        <f t="shared" si="16"/>
        <v>0</v>
      </c>
      <c r="CR24" s="194"/>
      <c r="CS24" s="170"/>
      <c r="CT24" s="29">
        <v>0</v>
      </c>
      <c r="CU24" s="47">
        <v>0</v>
      </c>
      <c r="CV24" s="102">
        <f t="shared" si="17"/>
        <v>0</v>
      </c>
      <c r="CW24" s="178"/>
      <c r="CX24" s="179"/>
      <c r="CY24" s="32">
        <v>31</v>
      </c>
      <c r="CZ24" s="34">
        <v>33</v>
      </c>
      <c r="DA24" s="121">
        <v>35</v>
      </c>
      <c r="DB24" s="120">
        <v>0</v>
      </c>
      <c r="DC24" s="31">
        <v>0</v>
      </c>
      <c r="DD24" s="31">
        <v>0</v>
      </c>
      <c r="DE24" s="194">
        <v>1.7</v>
      </c>
      <c r="DF24" s="170">
        <v>-3.4</v>
      </c>
      <c r="DG24" s="29">
        <v>3</v>
      </c>
      <c r="DH24" s="47">
        <v>5</v>
      </c>
      <c r="DI24" s="31">
        <v>5</v>
      </c>
      <c r="DJ24" s="178">
        <v>4.4000000000000004</v>
      </c>
      <c r="DK24" s="179">
        <v>-1.1000000000000001</v>
      </c>
      <c r="DL24" s="32">
        <v>0</v>
      </c>
      <c r="DM24" s="28" t="s">
        <v>69</v>
      </c>
      <c r="DN24" s="27">
        <v>0</v>
      </c>
      <c r="DO24" s="27">
        <v>0</v>
      </c>
      <c r="DP24" s="28" t="s">
        <v>69</v>
      </c>
      <c r="DQ24" s="27">
        <v>0</v>
      </c>
      <c r="DR24" s="194">
        <v>15.3</v>
      </c>
      <c r="DS24" s="170">
        <v>6.1</v>
      </c>
      <c r="DT24" s="29">
        <v>0</v>
      </c>
      <c r="DU24" s="30" t="s">
        <v>68</v>
      </c>
      <c r="DV24" s="31">
        <v>0</v>
      </c>
      <c r="DW24" s="178">
        <v>12.3</v>
      </c>
      <c r="DX24" s="179">
        <v>6.8</v>
      </c>
      <c r="DY24" s="32">
        <v>0</v>
      </c>
      <c r="DZ24" s="28" t="s">
        <v>69</v>
      </c>
      <c r="EA24" s="125">
        <v>0</v>
      </c>
      <c r="EB24" s="32">
        <v>0</v>
      </c>
      <c r="EC24" s="270" t="s">
        <v>69</v>
      </c>
      <c r="ED24" s="27">
        <v>0</v>
      </c>
      <c r="EE24" s="169">
        <v>14.9</v>
      </c>
      <c r="EF24" s="170">
        <v>3.2</v>
      </c>
      <c r="EG24" s="29">
        <v>0</v>
      </c>
      <c r="EH24" s="30" t="s">
        <v>68</v>
      </c>
      <c r="EI24" s="31">
        <v>0</v>
      </c>
      <c r="EJ24" s="178">
        <v>15.7</v>
      </c>
      <c r="EK24" s="179">
        <v>4.9000000000000004</v>
      </c>
      <c r="EL24" s="32">
        <v>0</v>
      </c>
      <c r="EM24" s="28" t="s">
        <v>69</v>
      </c>
      <c r="EN24" s="27">
        <v>0</v>
      </c>
      <c r="EO24" s="169">
        <v>11</v>
      </c>
      <c r="EP24" s="170">
        <v>-0.1</v>
      </c>
      <c r="EQ24" s="33">
        <v>0</v>
      </c>
      <c r="ER24" s="35" t="s">
        <v>70</v>
      </c>
      <c r="ES24" s="34">
        <v>25</v>
      </c>
      <c r="ET24" s="194">
        <v>4.5</v>
      </c>
      <c r="EU24" s="194">
        <v>-2</v>
      </c>
      <c r="EV24" s="97"/>
    </row>
    <row r="25" spans="1:152" ht="17.25" thickTop="1" thickBot="1">
      <c r="A25" s="296"/>
      <c r="B25" s="36">
        <v>40860</v>
      </c>
      <c r="C25" s="27">
        <v>0</v>
      </c>
      <c r="D25" s="27">
        <v>0</v>
      </c>
      <c r="E25" s="149">
        <f t="shared" si="0"/>
        <v>0</v>
      </c>
      <c r="F25" s="168">
        <v>5.8</v>
      </c>
      <c r="G25" s="217">
        <v>1</v>
      </c>
      <c r="H25" s="252">
        <v>0</v>
      </c>
      <c r="I25" s="253">
        <v>0</v>
      </c>
      <c r="J25" s="149">
        <f t="shared" si="1"/>
        <v>10</v>
      </c>
      <c r="K25" s="177">
        <v>8.1</v>
      </c>
      <c r="L25" s="219">
        <v>3</v>
      </c>
      <c r="M25" s="27">
        <v>3</v>
      </c>
      <c r="N25" s="27">
        <v>4</v>
      </c>
      <c r="O25" s="149">
        <f t="shared" si="2"/>
        <v>14</v>
      </c>
      <c r="P25" s="168">
        <v>4.3</v>
      </c>
      <c r="Q25" s="217">
        <v>0</v>
      </c>
      <c r="R25" s="252">
        <v>0</v>
      </c>
      <c r="S25" s="253">
        <v>0</v>
      </c>
      <c r="T25" s="254">
        <f t="shared" si="3"/>
        <v>0</v>
      </c>
      <c r="U25" s="177">
        <v>4.5</v>
      </c>
      <c r="V25" s="219">
        <v>1.9</v>
      </c>
      <c r="W25" s="220">
        <v>0</v>
      </c>
      <c r="X25" s="162">
        <v>0</v>
      </c>
      <c r="Y25" s="149">
        <v>0</v>
      </c>
      <c r="Z25" s="159">
        <v>16.899999999999999</v>
      </c>
      <c r="AA25" s="221">
        <v>4.5999999999999996</v>
      </c>
      <c r="AB25" s="222">
        <v>0</v>
      </c>
      <c r="AC25" s="163">
        <v>0</v>
      </c>
      <c r="AD25" s="150">
        <f t="shared" si="4"/>
        <v>0</v>
      </c>
      <c r="AE25" s="186">
        <v>10.5</v>
      </c>
      <c r="AF25" s="223">
        <v>5</v>
      </c>
      <c r="AG25" s="220">
        <v>0</v>
      </c>
      <c r="AH25" s="162">
        <v>0</v>
      </c>
      <c r="AI25" s="149">
        <v>0</v>
      </c>
      <c r="AJ25" s="193">
        <v>9.3000000000000007</v>
      </c>
      <c r="AK25" s="224">
        <v>5.3</v>
      </c>
      <c r="AL25" s="222">
        <v>1</v>
      </c>
      <c r="AM25" s="152">
        <v>0</v>
      </c>
      <c r="AN25" s="150">
        <f t="shared" si="5"/>
        <v>10</v>
      </c>
      <c r="AO25" s="186">
        <v>13.4</v>
      </c>
      <c r="AP25" s="223">
        <v>4.4000000000000004</v>
      </c>
      <c r="AQ25" s="220">
        <v>22</v>
      </c>
      <c r="AR25" s="162">
        <v>0</v>
      </c>
      <c r="AS25" s="149">
        <f t="shared" si="6"/>
        <v>49</v>
      </c>
      <c r="AT25" s="193">
        <v>10.3</v>
      </c>
      <c r="AU25" s="224">
        <v>-0.3</v>
      </c>
      <c r="AV25" s="151">
        <v>0</v>
      </c>
      <c r="AW25" s="152">
        <v>0</v>
      </c>
      <c r="AX25" s="150">
        <f t="shared" si="7"/>
        <v>0</v>
      </c>
      <c r="AY25" s="186">
        <v>11.8</v>
      </c>
      <c r="AZ25" s="190">
        <v>2.7</v>
      </c>
      <c r="BA25" s="32">
        <v>0</v>
      </c>
      <c r="BB25" s="34">
        <v>0</v>
      </c>
      <c r="BC25" s="96">
        <f t="shared" si="8"/>
        <v>0</v>
      </c>
      <c r="BD25" s="194">
        <v>9.6999999999999993</v>
      </c>
      <c r="BE25" s="170">
        <v>1.3</v>
      </c>
      <c r="BF25" s="29">
        <v>0</v>
      </c>
      <c r="BG25" s="47">
        <v>0</v>
      </c>
      <c r="BH25" s="102">
        <f t="shared" si="9"/>
        <v>0</v>
      </c>
      <c r="BI25" s="178">
        <v>9.6</v>
      </c>
      <c r="BJ25" s="179">
        <v>4.5999999999999996</v>
      </c>
      <c r="BK25" s="27">
        <v>0</v>
      </c>
      <c r="BL25" s="34">
        <v>0</v>
      </c>
      <c r="BM25" s="96">
        <f t="shared" si="10"/>
        <v>1</v>
      </c>
      <c r="BN25" s="194">
        <v>8.6</v>
      </c>
      <c r="BO25" s="170">
        <v>-0.6</v>
      </c>
      <c r="BP25" s="29">
        <v>0</v>
      </c>
      <c r="BQ25" s="47">
        <v>0</v>
      </c>
      <c r="BR25" s="102">
        <f t="shared" si="11"/>
        <v>0</v>
      </c>
      <c r="BS25" s="178">
        <v>10</v>
      </c>
      <c r="BT25" s="179">
        <v>1.1000000000000001</v>
      </c>
      <c r="BU25" s="27">
        <v>0</v>
      </c>
      <c r="BV25" s="34">
        <v>0</v>
      </c>
      <c r="BW25" s="96">
        <f t="shared" si="12"/>
        <v>42</v>
      </c>
      <c r="BX25" s="194">
        <v>11.3</v>
      </c>
      <c r="BY25" s="170">
        <v>1.3</v>
      </c>
      <c r="BZ25" s="29">
        <v>0</v>
      </c>
      <c r="CA25" s="47">
        <v>0</v>
      </c>
      <c r="CB25" s="102">
        <f t="shared" si="13"/>
        <v>27</v>
      </c>
      <c r="CC25" s="178">
        <v>10.6</v>
      </c>
      <c r="CD25" s="179">
        <v>2</v>
      </c>
      <c r="CE25" s="27">
        <v>0</v>
      </c>
      <c r="CF25" s="34">
        <v>0</v>
      </c>
      <c r="CG25" s="96">
        <f t="shared" si="14"/>
        <v>0</v>
      </c>
      <c r="CH25" s="194"/>
      <c r="CI25" s="170"/>
      <c r="CJ25" s="29">
        <v>0</v>
      </c>
      <c r="CK25" s="47">
        <v>0</v>
      </c>
      <c r="CL25" s="102">
        <f t="shared" si="15"/>
        <v>0</v>
      </c>
      <c r="CM25" s="178"/>
      <c r="CN25" s="179"/>
      <c r="CO25" s="32">
        <v>0</v>
      </c>
      <c r="CP25" s="34">
        <v>0</v>
      </c>
      <c r="CQ25" s="96">
        <f t="shared" si="16"/>
        <v>0</v>
      </c>
      <c r="CR25" s="194">
        <v>11.3</v>
      </c>
      <c r="CS25" s="170">
        <v>-0.6</v>
      </c>
      <c r="CT25" s="29">
        <v>0</v>
      </c>
      <c r="CU25" s="47">
        <v>0</v>
      </c>
      <c r="CV25" s="102">
        <f t="shared" si="17"/>
        <v>0</v>
      </c>
      <c r="CW25" s="178">
        <v>11</v>
      </c>
      <c r="CX25" s="179">
        <v>-0.1</v>
      </c>
      <c r="CY25" s="32">
        <v>26</v>
      </c>
      <c r="CZ25" s="34">
        <v>6</v>
      </c>
      <c r="DA25" s="121">
        <v>41</v>
      </c>
      <c r="DB25" s="120">
        <v>0</v>
      </c>
      <c r="DC25" s="31">
        <v>0</v>
      </c>
      <c r="DD25" s="31">
        <v>0</v>
      </c>
      <c r="DE25" s="194">
        <v>2.6</v>
      </c>
      <c r="DF25" s="170">
        <v>-4.7</v>
      </c>
      <c r="DG25" s="29">
        <v>1</v>
      </c>
      <c r="DH25" s="47">
        <v>2</v>
      </c>
      <c r="DI25" s="31">
        <v>7</v>
      </c>
      <c r="DJ25" s="178">
        <v>5.5</v>
      </c>
      <c r="DK25" s="179">
        <v>-2</v>
      </c>
      <c r="DL25" s="32">
        <v>0</v>
      </c>
      <c r="DM25" s="28" t="s">
        <v>69</v>
      </c>
      <c r="DN25" s="27">
        <v>0</v>
      </c>
      <c r="DO25" s="27">
        <v>0</v>
      </c>
      <c r="DP25" s="28" t="s">
        <v>69</v>
      </c>
      <c r="DQ25" s="27">
        <v>0</v>
      </c>
      <c r="DR25" s="194">
        <v>12.3</v>
      </c>
      <c r="DS25" s="170">
        <v>6.6</v>
      </c>
      <c r="DT25" s="29">
        <v>0</v>
      </c>
      <c r="DU25" s="30" t="s">
        <v>68</v>
      </c>
      <c r="DV25" s="31">
        <v>0</v>
      </c>
      <c r="DW25" s="178">
        <v>13.3</v>
      </c>
      <c r="DX25" s="179">
        <v>6.9</v>
      </c>
      <c r="DY25" s="32">
        <v>0</v>
      </c>
      <c r="DZ25" s="28" t="s">
        <v>69</v>
      </c>
      <c r="EA25" s="125">
        <v>0</v>
      </c>
      <c r="EB25" s="32">
        <v>0</v>
      </c>
      <c r="EC25" s="270" t="s">
        <v>69</v>
      </c>
      <c r="ED25" s="27">
        <v>0</v>
      </c>
      <c r="EE25" s="169">
        <v>14.7</v>
      </c>
      <c r="EF25" s="170">
        <v>6.4</v>
      </c>
      <c r="EG25" s="29">
        <v>0</v>
      </c>
      <c r="EH25" s="30" t="s">
        <v>68</v>
      </c>
      <c r="EI25" s="31">
        <v>0</v>
      </c>
      <c r="EJ25" s="178">
        <v>15.3</v>
      </c>
      <c r="EK25" s="179">
        <v>8.6</v>
      </c>
      <c r="EL25" s="32">
        <v>0</v>
      </c>
      <c r="EM25" s="28" t="s">
        <v>69</v>
      </c>
      <c r="EN25" s="27">
        <v>0</v>
      </c>
      <c r="EO25" s="169">
        <v>9.4</v>
      </c>
      <c r="EP25" s="170">
        <v>5.7</v>
      </c>
      <c r="EQ25" s="33">
        <v>0</v>
      </c>
      <c r="ER25" s="35" t="s">
        <v>70</v>
      </c>
      <c r="ES25" s="34">
        <v>25</v>
      </c>
      <c r="ET25" s="194">
        <v>7.2</v>
      </c>
      <c r="EU25" s="194">
        <v>-3</v>
      </c>
      <c r="EV25" s="97"/>
    </row>
    <row r="26" spans="1:152" ht="17.25" thickTop="1" thickBot="1">
      <c r="A26" s="296"/>
      <c r="B26" s="26">
        <v>40861</v>
      </c>
      <c r="C26" s="27">
        <v>0</v>
      </c>
      <c r="D26" s="27">
        <v>0</v>
      </c>
      <c r="E26" s="149">
        <f t="shared" si="0"/>
        <v>0</v>
      </c>
      <c r="F26" s="168">
        <v>9.5</v>
      </c>
      <c r="G26" s="217">
        <v>0.8</v>
      </c>
      <c r="H26" s="252">
        <v>0</v>
      </c>
      <c r="I26" s="253">
        <v>0</v>
      </c>
      <c r="J26" s="149">
        <f t="shared" si="1"/>
        <v>10</v>
      </c>
      <c r="K26" s="177">
        <v>10.199999999999999</v>
      </c>
      <c r="L26" s="219">
        <v>0.8</v>
      </c>
      <c r="M26" s="27">
        <v>9</v>
      </c>
      <c r="N26" s="27">
        <v>6</v>
      </c>
      <c r="O26" s="149">
        <f t="shared" si="2"/>
        <v>20</v>
      </c>
      <c r="P26" s="168">
        <v>3.8</v>
      </c>
      <c r="Q26" s="217">
        <v>0.1</v>
      </c>
      <c r="R26" s="252">
        <v>0</v>
      </c>
      <c r="S26" s="253">
        <v>0</v>
      </c>
      <c r="T26" s="254">
        <f t="shared" si="3"/>
        <v>0</v>
      </c>
      <c r="U26" s="177">
        <v>5.5</v>
      </c>
      <c r="V26" s="219">
        <v>0.6</v>
      </c>
      <c r="W26" s="220">
        <v>0</v>
      </c>
      <c r="X26" s="162">
        <v>0</v>
      </c>
      <c r="Y26" s="149">
        <v>0</v>
      </c>
      <c r="Z26" s="159">
        <v>7.1</v>
      </c>
      <c r="AA26" s="221">
        <v>1.8</v>
      </c>
      <c r="AB26" s="222">
        <v>0</v>
      </c>
      <c r="AC26" s="163">
        <v>0</v>
      </c>
      <c r="AD26" s="150">
        <f t="shared" si="4"/>
        <v>0</v>
      </c>
      <c r="AE26" s="186">
        <v>13.1</v>
      </c>
      <c r="AF26" s="223">
        <v>4.0999999999999996</v>
      </c>
      <c r="AG26" s="220">
        <v>0</v>
      </c>
      <c r="AH26" s="162">
        <v>0</v>
      </c>
      <c r="AI26" s="149">
        <v>0</v>
      </c>
      <c r="AJ26" s="193">
        <v>11.7</v>
      </c>
      <c r="AK26" s="224">
        <v>6.1</v>
      </c>
      <c r="AL26" s="222">
        <v>0</v>
      </c>
      <c r="AM26" s="152">
        <v>0</v>
      </c>
      <c r="AN26" s="150">
        <f t="shared" si="5"/>
        <v>10</v>
      </c>
      <c r="AO26" s="186">
        <v>8.3000000000000007</v>
      </c>
      <c r="AP26" s="223">
        <v>1.5</v>
      </c>
      <c r="AQ26" s="220">
        <v>4</v>
      </c>
      <c r="AR26" s="162">
        <v>0</v>
      </c>
      <c r="AS26" s="149">
        <f t="shared" si="6"/>
        <v>49</v>
      </c>
      <c r="AT26" s="193">
        <v>6.6</v>
      </c>
      <c r="AU26" s="224">
        <v>-0.5</v>
      </c>
      <c r="AV26" s="151">
        <v>0</v>
      </c>
      <c r="AW26" s="152">
        <v>0</v>
      </c>
      <c r="AX26" s="150">
        <f t="shared" si="7"/>
        <v>0</v>
      </c>
      <c r="AY26" s="186">
        <v>13.1</v>
      </c>
      <c r="AZ26" s="190">
        <v>-3.2</v>
      </c>
      <c r="BA26" s="32">
        <v>0</v>
      </c>
      <c r="BB26" s="34">
        <v>0</v>
      </c>
      <c r="BC26" s="96">
        <f t="shared" si="8"/>
        <v>0</v>
      </c>
      <c r="BD26" s="194">
        <v>7.3</v>
      </c>
      <c r="BE26" s="170">
        <v>-0.6</v>
      </c>
      <c r="BF26" s="29">
        <v>0</v>
      </c>
      <c r="BG26" s="47">
        <v>0</v>
      </c>
      <c r="BH26" s="102">
        <f t="shared" si="9"/>
        <v>0</v>
      </c>
      <c r="BI26" s="178">
        <v>7.5</v>
      </c>
      <c r="BJ26" s="179">
        <v>3.4</v>
      </c>
      <c r="BK26" s="27">
        <v>0</v>
      </c>
      <c r="BL26" s="34">
        <v>0</v>
      </c>
      <c r="BM26" s="96">
        <f t="shared" si="10"/>
        <v>1</v>
      </c>
      <c r="BN26" s="194">
        <v>13.7</v>
      </c>
      <c r="BO26" s="170">
        <v>5.4</v>
      </c>
      <c r="BP26" s="29">
        <v>0</v>
      </c>
      <c r="BQ26" s="47">
        <v>0</v>
      </c>
      <c r="BR26" s="102">
        <f t="shared" si="11"/>
        <v>0</v>
      </c>
      <c r="BS26" s="178">
        <v>15</v>
      </c>
      <c r="BT26" s="179">
        <v>6.5</v>
      </c>
      <c r="BU26" s="27">
        <v>0</v>
      </c>
      <c r="BV26" s="34">
        <v>0</v>
      </c>
      <c r="BW26" s="96">
        <f t="shared" si="12"/>
        <v>42</v>
      </c>
      <c r="BX26" s="194">
        <v>12.6</v>
      </c>
      <c r="BY26" s="170">
        <v>-1.6</v>
      </c>
      <c r="BZ26" s="29">
        <v>0</v>
      </c>
      <c r="CA26" s="47">
        <v>0</v>
      </c>
      <c r="CB26" s="102">
        <f t="shared" si="13"/>
        <v>27</v>
      </c>
      <c r="CC26" s="178">
        <v>12.7</v>
      </c>
      <c r="CD26" s="179">
        <v>-0.4</v>
      </c>
      <c r="CE26" s="27">
        <v>0</v>
      </c>
      <c r="CF26" s="34">
        <v>0</v>
      </c>
      <c r="CG26" s="96">
        <f t="shared" si="14"/>
        <v>0</v>
      </c>
      <c r="CH26" s="194"/>
      <c r="CI26" s="170"/>
      <c r="CJ26" s="29">
        <v>0</v>
      </c>
      <c r="CK26" s="47">
        <v>0</v>
      </c>
      <c r="CL26" s="102">
        <f t="shared" si="15"/>
        <v>0</v>
      </c>
      <c r="CM26" s="178"/>
      <c r="CN26" s="179"/>
      <c r="CO26" s="32">
        <v>4</v>
      </c>
      <c r="CP26" s="34">
        <v>4</v>
      </c>
      <c r="CQ26" s="96">
        <f t="shared" si="16"/>
        <v>4</v>
      </c>
      <c r="CR26" s="194">
        <v>0.8</v>
      </c>
      <c r="CS26" s="170">
        <v>-1.7</v>
      </c>
      <c r="CT26" s="29">
        <v>14</v>
      </c>
      <c r="CU26" s="47">
        <v>16</v>
      </c>
      <c r="CV26" s="102">
        <f t="shared" si="17"/>
        <v>16</v>
      </c>
      <c r="CW26" s="178">
        <v>2.1</v>
      </c>
      <c r="CX26" s="179">
        <v>-1.3</v>
      </c>
      <c r="CY26" s="32">
        <v>18</v>
      </c>
      <c r="CZ26" s="34">
        <v>1</v>
      </c>
      <c r="DA26" s="121">
        <v>42</v>
      </c>
      <c r="DB26" s="120">
        <v>0</v>
      </c>
      <c r="DC26" s="31">
        <v>0</v>
      </c>
      <c r="DD26" s="31">
        <v>0</v>
      </c>
      <c r="DE26" s="194">
        <v>5.6</v>
      </c>
      <c r="DF26" s="170">
        <v>-0.5</v>
      </c>
      <c r="DG26" s="29">
        <v>0</v>
      </c>
      <c r="DH26" s="30" t="s">
        <v>68</v>
      </c>
      <c r="DI26" s="31">
        <v>7</v>
      </c>
      <c r="DJ26" s="178">
        <v>9.6999999999999993</v>
      </c>
      <c r="DK26" s="179">
        <v>0.7</v>
      </c>
      <c r="DL26" s="32">
        <v>0</v>
      </c>
      <c r="DM26" s="28" t="s">
        <v>69</v>
      </c>
      <c r="DN26" s="27">
        <v>0</v>
      </c>
      <c r="DO26" s="27">
        <v>0</v>
      </c>
      <c r="DP26" s="28" t="s">
        <v>69</v>
      </c>
      <c r="DQ26" s="27">
        <v>0</v>
      </c>
      <c r="DR26" s="194">
        <v>7</v>
      </c>
      <c r="DS26" s="170">
        <v>4</v>
      </c>
      <c r="DT26" s="29">
        <v>0</v>
      </c>
      <c r="DU26" s="30" t="s">
        <v>68</v>
      </c>
      <c r="DV26" s="31">
        <v>0</v>
      </c>
      <c r="DW26" s="178">
        <v>8.6999999999999993</v>
      </c>
      <c r="DX26" s="179">
        <v>6.1</v>
      </c>
      <c r="DY26" s="32">
        <v>0</v>
      </c>
      <c r="DZ26" s="28" t="s">
        <v>69</v>
      </c>
      <c r="EA26" s="125">
        <v>0</v>
      </c>
      <c r="EB26" s="32">
        <v>0</v>
      </c>
      <c r="EC26" s="270" t="s">
        <v>69</v>
      </c>
      <c r="ED26" s="27">
        <v>0</v>
      </c>
      <c r="EE26" s="169">
        <v>7.4</v>
      </c>
      <c r="EF26" s="170">
        <v>2.9</v>
      </c>
      <c r="EG26" s="29">
        <v>0</v>
      </c>
      <c r="EH26" s="30" t="s">
        <v>68</v>
      </c>
      <c r="EI26" s="31">
        <v>0</v>
      </c>
      <c r="EJ26" s="178">
        <v>8.4</v>
      </c>
      <c r="EK26" s="179">
        <v>5.5</v>
      </c>
      <c r="EL26" s="32">
        <v>0</v>
      </c>
      <c r="EM26" s="28" t="s">
        <v>69</v>
      </c>
      <c r="EN26" s="27">
        <v>0</v>
      </c>
      <c r="EO26" s="169">
        <v>11.8</v>
      </c>
      <c r="EP26" s="170">
        <v>2.4</v>
      </c>
      <c r="EQ26" s="33">
        <v>0</v>
      </c>
      <c r="ER26" s="35" t="s">
        <v>70</v>
      </c>
      <c r="ES26" s="34">
        <v>25</v>
      </c>
      <c r="ET26" s="194">
        <v>5.8</v>
      </c>
      <c r="EU26" s="194">
        <v>3.3</v>
      </c>
      <c r="EV26" s="97"/>
    </row>
    <row r="27" spans="1:152" ht="17.25" thickTop="1" thickBot="1">
      <c r="A27" s="296"/>
      <c r="B27" s="26">
        <v>40862</v>
      </c>
      <c r="C27" s="27">
        <v>0</v>
      </c>
      <c r="D27" s="27">
        <v>0</v>
      </c>
      <c r="E27" s="149">
        <f t="shared" si="0"/>
        <v>0</v>
      </c>
      <c r="F27" s="168">
        <v>10.1</v>
      </c>
      <c r="G27" s="217">
        <v>3.3</v>
      </c>
      <c r="H27" s="252">
        <v>0</v>
      </c>
      <c r="I27" s="253">
        <v>0</v>
      </c>
      <c r="J27" s="149">
        <f t="shared" si="1"/>
        <v>10</v>
      </c>
      <c r="K27" s="177">
        <v>14.9</v>
      </c>
      <c r="L27" s="219">
        <v>6.3</v>
      </c>
      <c r="M27" s="27">
        <v>3</v>
      </c>
      <c r="N27" s="27">
        <v>0</v>
      </c>
      <c r="O27" s="149">
        <f t="shared" si="2"/>
        <v>20</v>
      </c>
      <c r="P27" s="168">
        <v>5.5</v>
      </c>
      <c r="Q27" s="217">
        <v>0.2</v>
      </c>
      <c r="R27" s="252">
        <v>0</v>
      </c>
      <c r="S27" s="253">
        <v>0</v>
      </c>
      <c r="T27" s="254">
        <f t="shared" si="3"/>
        <v>0</v>
      </c>
      <c r="U27" s="177">
        <v>9.1999999999999993</v>
      </c>
      <c r="V27" s="219">
        <v>1.1000000000000001</v>
      </c>
      <c r="W27" s="220">
        <v>0</v>
      </c>
      <c r="X27" s="162">
        <v>0</v>
      </c>
      <c r="Y27" s="149">
        <v>0</v>
      </c>
      <c r="Z27" s="159">
        <v>9.1</v>
      </c>
      <c r="AA27" s="221">
        <v>0.8</v>
      </c>
      <c r="AB27" s="222">
        <v>0</v>
      </c>
      <c r="AC27" s="163">
        <v>0</v>
      </c>
      <c r="AD27" s="150">
        <f t="shared" si="4"/>
        <v>0</v>
      </c>
      <c r="AE27" s="186">
        <v>9.6</v>
      </c>
      <c r="AF27" s="223">
        <v>3.9</v>
      </c>
      <c r="AG27" s="220">
        <v>0</v>
      </c>
      <c r="AH27" s="162">
        <v>0</v>
      </c>
      <c r="AI27" s="149">
        <v>0</v>
      </c>
      <c r="AJ27" s="193">
        <v>8.1</v>
      </c>
      <c r="AK27" s="224">
        <v>2.5</v>
      </c>
      <c r="AL27" s="222">
        <v>0</v>
      </c>
      <c r="AM27" s="152">
        <v>0</v>
      </c>
      <c r="AN27" s="150">
        <f t="shared" si="5"/>
        <v>10</v>
      </c>
      <c r="AO27" s="186">
        <v>11.3</v>
      </c>
      <c r="AP27" s="223">
        <v>0</v>
      </c>
      <c r="AQ27" s="220">
        <v>2</v>
      </c>
      <c r="AR27" s="162">
        <v>0</v>
      </c>
      <c r="AS27" s="149">
        <f t="shared" si="6"/>
        <v>49</v>
      </c>
      <c r="AT27" s="193">
        <v>8.8000000000000007</v>
      </c>
      <c r="AU27" s="224">
        <v>-1.6</v>
      </c>
      <c r="AV27" s="151">
        <v>7</v>
      </c>
      <c r="AW27" s="152">
        <v>9</v>
      </c>
      <c r="AX27" s="150">
        <f t="shared" si="7"/>
        <v>9</v>
      </c>
      <c r="AY27" s="186">
        <v>0</v>
      </c>
      <c r="AZ27" s="190">
        <v>-3.5</v>
      </c>
      <c r="BA27" s="32">
        <v>0</v>
      </c>
      <c r="BB27" s="34">
        <v>0</v>
      </c>
      <c r="BC27" s="96">
        <f t="shared" si="8"/>
        <v>0</v>
      </c>
      <c r="BD27" s="194">
        <v>9.1</v>
      </c>
      <c r="BE27" s="170">
        <v>3.2</v>
      </c>
      <c r="BF27" s="29">
        <v>0</v>
      </c>
      <c r="BG27" s="47">
        <v>0</v>
      </c>
      <c r="BH27" s="102">
        <f t="shared" si="9"/>
        <v>0</v>
      </c>
      <c r="BI27" s="178">
        <v>10.199999999999999</v>
      </c>
      <c r="BJ27" s="179">
        <v>4.3</v>
      </c>
      <c r="BK27" s="27">
        <v>0</v>
      </c>
      <c r="BL27" s="34">
        <v>0</v>
      </c>
      <c r="BM27" s="96">
        <f t="shared" si="10"/>
        <v>1</v>
      </c>
      <c r="BN27" s="194">
        <v>5.4</v>
      </c>
      <c r="BO27" s="170">
        <v>0.8</v>
      </c>
      <c r="BP27" s="29">
        <v>0</v>
      </c>
      <c r="BQ27" s="47">
        <v>0</v>
      </c>
      <c r="BR27" s="102">
        <f t="shared" si="11"/>
        <v>0</v>
      </c>
      <c r="BS27" s="178">
        <v>7</v>
      </c>
      <c r="BT27" s="179">
        <v>1.2</v>
      </c>
      <c r="BU27" s="27">
        <v>0</v>
      </c>
      <c r="BV27" s="34">
        <v>2</v>
      </c>
      <c r="BW27" s="96">
        <f t="shared" si="12"/>
        <v>44</v>
      </c>
      <c r="BX27" s="194">
        <v>13.4</v>
      </c>
      <c r="BY27" s="170">
        <v>0.3</v>
      </c>
      <c r="BZ27" s="29">
        <v>0</v>
      </c>
      <c r="CA27" s="47">
        <v>0</v>
      </c>
      <c r="CB27" s="102">
        <f t="shared" si="13"/>
        <v>27</v>
      </c>
      <c r="CC27" s="178">
        <v>12.7</v>
      </c>
      <c r="CD27" s="179">
        <v>1.2</v>
      </c>
      <c r="CE27" s="27">
        <v>0</v>
      </c>
      <c r="CF27" s="34">
        <v>0</v>
      </c>
      <c r="CG27" s="96">
        <f t="shared" si="14"/>
        <v>0</v>
      </c>
      <c r="CH27" s="194"/>
      <c r="CI27" s="170"/>
      <c r="CJ27" s="29">
        <v>0</v>
      </c>
      <c r="CK27" s="47">
        <v>0</v>
      </c>
      <c r="CL27" s="102">
        <f t="shared" si="15"/>
        <v>0</v>
      </c>
      <c r="CM27" s="178"/>
      <c r="CN27" s="179"/>
      <c r="CO27" s="32">
        <v>4</v>
      </c>
      <c r="CP27" s="34">
        <v>5</v>
      </c>
      <c r="CQ27" s="96">
        <f t="shared" si="16"/>
        <v>9</v>
      </c>
      <c r="CR27" s="194">
        <v>0.1</v>
      </c>
      <c r="CS27" s="170">
        <v>-3</v>
      </c>
      <c r="CT27" s="29">
        <v>24</v>
      </c>
      <c r="CU27" s="47">
        <v>15</v>
      </c>
      <c r="CV27" s="102">
        <f t="shared" si="17"/>
        <v>31</v>
      </c>
      <c r="CW27" s="178">
        <v>2</v>
      </c>
      <c r="CX27" s="179">
        <v>-2.8</v>
      </c>
      <c r="CY27" s="32">
        <v>4</v>
      </c>
      <c r="CZ27" s="34">
        <v>0</v>
      </c>
      <c r="DA27" s="121">
        <v>42</v>
      </c>
      <c r="DB27" s="120">
        <v>0</v>
      </c>
      <c r="DC27" s="31">
        <v>0</v>
      </c>
      <c r="DD27" s="31">
        <v>0</v>
      </c>
      <c r="DE27" s="194">
        <v>10.3</v>
      </c>
      <c r="DF27" s="170">
        <v>1.2</v>
      </c>
      <c r="DG27" s="29">
        <v>0</v>
      </c>
      <c r="DH27" s="30" t="s">
        <v>68</v>
      </c>
      <c r="DI27" s="31">
        <v>7</v>
      </c>
      <c r="DJ27" s="178">
        <v>11.7</v>
      </c>
      <c r="DK27" s="179">
        <v>4.5999999999999996</v>
      </c>
      <c r="DL27" s="32">
        <v>0</v>
      </c>
      <c r="DM27" s="28" t="s">
        <v>69</v>
      </c>
      <c r="DN27" s="27">
        <v>0</v>
      </c>
      <c r="DO27" s="27">
        <v>8</v>
      </c>
      <c r="DP27" s="27">
        <v>9</v>
      </c>
      <c r="DQ27" s="27">
        <v>9</v>
      </c>
      <c r="DR27" s="194">
        <v>7.8</v>
      </c>
      <c r="DS27" s="170">
        <v>-1.2</v>
      </c>
      <c r="DT27" s="29">
        <v>0</v>
      </c>
      <c r="DU27" s="30" t="s">
        <v>68</v>
      </c>
      <c r="DV27" s="31">
        <v>0</v>
      </c>
      <c r="DW27" s="178">
        <v>8.8000000000000007</v>
      </c>
      <c r="DX27" s="179">
        <v>3.4</v>
      </c>
      <c r="DY27" s="32">
        <v>8</v>
      </c>
      <c r="DZ27" s="27">
        <v>9</v>
      </c>
      <c r="EA27" s="125">
        <v>9</v>
      </c>
      <c r="EB27" s="32">
        <v>8</v>
      </c>
      <c r="EC27" s="27">
        <v>9</v>
      </c>
      <c r="ED27" s="27">
        <v>9</v>
      </c>
      <c r="EE27" s="169">
        <v>2.9</v>
      </c>
      <c r="EF27" s="170">
        <v>-0.5</v>
      </c>
      <c r="EG27" s="29">
        <v>0</v>
      </c>
      <c r="EH27" s="31" t="s">
        <v>68</v>
      </c>
      <c r="EI27" s="31">
        <v>0</v>
      </c>
      <c r="EJ27" s="178">
        <v>5</v>
      </c>
      <c r="EK27" s="179">
        <v>1.2</v>
      </c>
      <c r="EL27" s="32">
        <v>0</v>
      </c>
      <c r="EM27" s="28" t="s">
        <v>69</v>
      </c>
      <c r="EN27" s="27">
        <v>0</v>
      </c>
      <c r="EO27" s="169">
        <v>4.3</v>
      </c>
      <c r="EP27" s="170">
        <v>0.2</v>
      </c>
      <c r="EQ27" s="33">
        <v>0</v>
      </c>
      <c r="ER27" s="35" t="s">
        <v>70</v>
      </c>
      <c r="ES27" s="34">
        <v>25</v>
      </c>
      <c r="ET27" s="194">
        <v>11.1</v>
      </c>
      <c r="EU27" s="194">
        <v>3.7</v>
      </c>
      <c r="EV27" s="97"/>
    </row>
    <row r="28" spans="1:152" ht="17.25" thickTop="1" thickBot="1">
      <c r="A28" s="296"/>
      <c r="B28" s="26">
        <v>40863</v>
      </c>
      <c r="C28" s="27">
        <v>0</v>
      </c>
      <c r="D28" s="27">
        <v>0</v>
      </c>
      <c r="E28" s="149">
        <f t="shared" si="0"/>
        <v>0</v>
      </c>
      <c r="F28" s="168">
        <v>14.7</v>
      </c>
      <c r="G28" s="217">
        <v>-0.8</v>
      </c>
      <c r="H28" s="252">
        <v>0</v>
      </c>
      <c r="I28" s="253">
        <v>0</v>
      </c>
      <c r="J28" s="149">
        <f t="shared" si="1"/>
        <v>10</v>
      </c>
      <c r="K28" s="177">
        <v>13.8</v>
      </c>
      <c r="L28" s="219">
        <v>4</v>
      </c>
      <c r="M28" s="27">
        <v>0</v>
      </c>
      <c r="N28" s="27">
        <v>0</v>
      </c>
      <c r="O28" s="149">
        <f t="shared" si="2"/>
        <v>20</v>
      </c>
      <c r="P28" s="168">
        <v>10.199999999999999</v>
      </c>
      <c r="Q28" s="217">
        <v>-2.1</v>
      </c>
      <c r="R28" s="252">
        <v>0</v>
      </c>
      <c r="S28" s="253">
        <v>0</v>
      </c>
      <c r="T28" s="254">
        <f t="shared" si="3"/>
        <v>0</v>
      </c>
      <c r="U28" s="177">
        <v>11.8</v>
      </c>
      <c r="V28" s="219">
        <v>0.8</v>
      </c>
      <c r="W28" s="220">
        <v>0</v>
      </c>
      <c r="X28" s="162">
        <v>0</v>
      </c>
      <c r="Y28" s="149">
        <v>0</v>
      </c>
      <c r="Z28" s="159">
        <v>6.3</v>
      </c>
      <c r="AA28" s="221">
        <v>-0.8</v>
      </c>
      <c r="AB28" s="222">
        <v>0</v>
      </c>
      <c r="AC28" s="163">
        <v>0</v>
      </c>
      <c r="AD28" s="150">
        <f t="shared" si="4"/>
        <v>0</v>
      </c>
      <c r="AE28" s="186">
        <v>6.9</v>
      </c>
      <c r="AF28" s="223">
        <v>3.9</v>
      </c>
      <c r="AG28" s="220">
        <v>0</v>
      </c>
      <c r="AH28" s="162">
        <v>0</v>
      </c>
      <c r="AI28" s="149">
        <v>0</v>
      </c>
      <c r="AJ28" s="193">
        <v>5.0999999999999996</v>
      </c>
      <c r="AK28" s="224">
        <v>2</v>
      </c>
      <c r="AL28" s="222">
        <v>0</v>
      </c>
      <c r="AM28" s="152">
        <v>0</v>
      </c>
      <c r="AN28" s="150">
        <f t="shared" si="5"/>
        <v>10</v>
      </c>
      <c r="AO28" s="186">
        <v>11.8</v>
      </c>
      <c r="AP28" s="223">
        <v>5</v>
      </c>
      <c r="AQ28" s="220">
        <v>0</v>
      </c>
      <c r="AR28" s="162">
        <v>0</v>
      </c>
      <c r="AS28" s="149">
        <f t="shared" si="6"/>
        <v>49</v>
      </c>
      <c r="AT28" s="193">
        <v>9.5</v>
      </c>
      <c r="AU28" s="224">
        <v>1.7</v>
      </c>
      <c r="AV28" s="151">
        <v>6</v>
      </c>
      <c r="AW28" s="152">
        <v>3</v>
      </c>
      <c r="AX28" s="150">
        <f t="shared" si="7"/>
        <v>12</v>
      </c>
      <c r="AY28" s="186">
        <v>3.2</v>
      </c>
      <c r="AZ28" s="190">
        <v>-1.5</v>
      </c>
      <c r="BA28" s="32">
        <v>0</v>
      </c>
      <c r="BB28" s="34">
        <v>0</v>
      </c>
      <c r="BC28" s="96">
        <f t="shared" si="8"/>
        <v>0</v>
      </c>
      <c r="BD28" s="194">
        <v>12</v>
      </c>
      <c r="BE28" s="170">
        <v>5</v>
      </c>
      <c r="BF28" s="29">
        <v>0</v>
      </c>
      <c r="BG28" s="47">
        <v>0</v>
      </c>
      <c r="BH28" s="102">
        <f t="shared" si="9"/>
        <v>0</v>
      </c>
      <c r="BI28" s="178">
        <v>12.4</v>
      </c>
      <c r="BJ28" s="179">
        <v>5.7</v>
      </c>
      <c r="BK28" s="27">
        <v>0</v>
      </c>
      <c r="BL28" s="34">
        <v>0</v>
      </c>
      <c r="BM28" s="96">
        <f t="shared" si="10"/>
        <v>1</v>
      </c>
      <c r="BN28" s="194">
        <v>2</v>
      </c>
      <c r="BO28" s="170">
        <v>-1.4</v>
      </c>
      <c r="BP28" s="29">
        <v>0</v>
      </c>
      <c r="BQ28" s="47">
        <v>0</v>
      </c>
      <c r="BR28" s="102">
        <f t="shared" si="11"/>
        <v>0</v>
      </c>
      <c r="BS28" s="178">
        <v>4.5</v>
      </c>
      <c r="BT28" s="179">
        <v>-1.2</v>
      </c>
      <c r="BU28" s="27">
        <v>1</v>
      </c>
      <c r="BV28" s="34">
        <v>2</v>
      </c>
      <c r="BW28" s="96">
        <f t="shared" si="12"/>
        <v>46</v>
      </c>
      <c r="BX28" s="194">
        <v>1</v>
      </c>
      <c r="BY28" s="170">
        <v>-1.7</v>
      </c>
      <c r="BZ28" s="29">
        <v>0</v>
      </c>
      <c r="CA28" s="47">
        <v>0</v>
      </c>
      <c r="CB28" s="102">
        <f t="shared" si="13"/>
        <v>27</v>
      </c>
      <c r="CC28" s="178">
        <v>2.5</v>
      </c>
      <c r="CD28" s="179">
        <v>-0.4</v>
      </c>
      <c r="CE28" s="27">
        <v>0</v>
      </c>
      <c r="CF28" s="34">
        <v>0</v>
      </c>
      <c r="CG28" s="96">
        <f t="shared" si="14"/>
        <v>0</v>
      </c>
      <c r="CH28" s="194"/>
      <c r="CI28" s="170"/>
      <c r="CJ28" s="29">
        <v>0</v>
      </c>
      <c r="CK28" s="47">
        <v>0</v>
      </c>
      <c r="CL28" s="102">
        <f t="shared" si="15"/>
        <v>0</v>
      </c>
      <c r="CM28" s="178"/>
      <c r="CN28" s="179"/>
      <c r="CO28" s="32">
        <v>6</v>
      </c>
      <c r="CP28" s="34">
        <v>7</v>
      </c>
      <c r="CQ28" s="96">
        <f t="shared" si="16"/>
        <v>16</v>
      </c>
      <c r="CR28" s="194">
        <v>5.0999999999999996</v>
      </c>
      <c r="CS28" s="170">
        <v>-0.5</v>
      </c>
      <c r="CT28" s="29">
        <v>14</v>
      </c>
      <c r="CU28" s="47">
        <v>0</v>
      </c>
      <c r="CV28" s="102">
        <f t="shared" si="17"/>
        <v>31</v>
      </c>
      <c r="CW28" s="178">
        <v>5.6</v>
      </c>
      <c r="CX28" s="179">
        <v>0.7</v>
      </c>
      <c r="CY28" s="32">
        <v>0</v>
      </c>
      <c r="CZ28" s="34">
        <v>0</v>
      </c>
      <c r="DA28" s="121">
        <v>42</v>
      </c>
      <c r="DB28" s="120">
        <v>0</v>
      </c>
      <c r="DC28" s="31">
        <v>0</v>
      </c>
      <c r="DD28" s="31">
        <v>0</v>
      </c>
      <c r="DE28" s="194">
        <v>6.7</v>
      </c>
      <c r="DF28" s="170">
        <v>-0.2</v>
      </c>
      <c r="DG28" s="29">
        <v>0</v>
      </c>
      <c r="DH28" s="30" t="s">
        <v>68</v>
      </c>
      <c r="DI28" s="31">
        <v>7</v>
      </c>
      <c r="DJ28" s="178">
        <v>10</v>
      </c>
      <c r="DK28" s="179">
        <v>3.2</v>
      </c>
      <c r="DL28" s="32">
        <v>0</v>
      </c>
      <c r="DM28" s="28" t="s">
        <v>69</v>
      </c>
      <c r="DN28" s="27">
        <v>0</v>
      </c>
      <c r="DO28" s="27">
        <v>41</v>
      </c>
      <c r="DP28" s="27">
        <v>41</v>
      </c>
      <c r="DQ28" s="27">
        <v>50</v>
      </c>
      <c r="DR28" s="194">
        <v>9</v>
      </c>
      <c r="DS28" s="170">
        <v>-1.6</v>
      </c>
      <c r="DT28" s="29">
        <v>0</v>
      </c>
      <c r="DU28" s="30" t="s">
        <v>68</v>
      </c>
      <c r="DV28" s="31">
        <v>0</v>
      </c>
      <c r="DW28" s="178">
        <v>9.3000000000000007</v>
      </c>
      <c r="DX28" s="179">
        <v>2.4</v>
      </c>
      <c r="DY28" s="32">
        <v>41</v>
      </c>
      <c r="DZ28" s="27">
        <v>41</v>
      </c>
      <c r="EA28" s="125">
        <v>50</v>
      </c>
      <c r="EB28" s="32">
        <v>41</v>
      </c>
      <c r="EC28" s="27">
        <v>41</v>
      </c>
      <c r="ED28" s="27">
        <v>50</v>
      </c>
      <c r="EE28" s="169">
        <v>2.2000000000000002</v>
      </c>
      <c r="EF28" s="170">
        <v>-1.5</v>
      </c>
      <c r="EG28" s="29">
        <v>0</v>
      </c>
      <c r="EH28" s="31" t="s">
        <v>68</v>
      </c>
      <c r="EI28" s="31">
        <v>0</v>
      </c>
      <c r="EJ28" s="178">
        <v>6.8</v>
      </c>
      <c r="EK28" s="179">
        <v>0.9</v>
      </c>
      <c r="EL28" s="32">
        <v>7</v>
      </c>
      <c r="EM28" s="27">
        <v>14</v>
      </c>
      <c r="EN28" s="27">
        <v>14</v>
      </c>
      <c r="EO28" s="169">
        <v>3.6</v>
      </c>
      <c r="EP28" s="170">
        <v>-2.4</v>
      </c>
      <c r="EQ28" s="33">
        <v>0</v>
      </c>
      <c r="ER28" s="35" t="s">
        <v>70</v>
      </c>
      <c r="ES28" s="34">
        <v>25</v>
      </c>
      <c r="ET28" s="194">
        <v>6.7</v>
      </c>
      <c r="EU28" s="194">
        <v>2.2000000000000002</v>
      </c>
      <c r="EV28" s="97"/>
    </row>
    <row r="29" spans="1:152" ht="17.25" thickTop="1" thickBot="1">
      <c r="A29" s="296"/>
      <c r="B29" s="36">
        <v>40864</v>
      </c>
      <c r="C29" s="27">
        <v>0</v>
      </c>
      <c r="D29" s="27">
        <v>0</v>
      </c>
      <c r="E29" s="149">
        <f t="shared" si="0"/>
        <v>0</v>
      </c>
      <c r="F29" s="168">
        <v>16.3</v>
      </c>
      <c r="G29" s="217">
        <v>2.4</v>
      </c>
      <c r="H29" s="252">
        <v>0</v>
      </c>
      <c r="I29" s="253">
        <v>0</v>
      </c>
      <c r="J29" s="149">
        <f t="shared" si="1"/>
        <v>10</v>
      </c>
      <c r="K29" s="177">
        <v>15.7</v>
      </c>
      <c r="L29" s="219">
        <v>2.9</v>
      </c>
      <c r="M29" s="27">
        <v>0</v>
      </c>
      <c r="N29" s="27">
        <v>0</v>
      </c>
      <c r="O29" s="149">
        <f t="shared" si="2"/>
        <v>20</v>
      </c>
      <c r="P29" s="168">
        <v>14.4</v>
      </c>
      <c r="Q29" s="217">
        <v>2.2000000000000002</v>
      </c>
      <c r="R29" s="252">
        <v>0</v>
      </c>
      <c r="S29" s="253">
        <v>0</v>
      </c>
      <c r="T29" s="254">
        <f t="shared" si="3"/>
        <v>0</v>
      </c>
      <c r="U29" s="177">
        <v>12</v>
      </c>
      <c r="V29" s="219">
        <v>8.5</v>
      </c>
      <c r="W29" s="220">
        <v>0</v>
      </c>
      <c r="X29" s="162">
        <v>0</v>
      </c>
      <c r="Y29" s="149">
        <v>0</v>
      </c>
      <c r="Z29" s="159">
        <v>4.5</v>
      </c>
      <c r="AA29" s="221">
        <v>0.4</v>
      </c>
      <c r="AB29" s="222">
        <v>0</v>
      </c>
      <c r="AC29" s="163">
        <v>0</v>
      </c>
      <c r="AD29" s="150">
        <f t="shared" si="4"/>
        <v>0</v>
      </c>
      <c r="AE29" s="186">
        <v>9</v>
      </c>
      <c r="AF29" s="223">
        <v>2.2999999999999998</v>
      </c>
      <c r="AG29" s="220">
        <v>0</v>
      </c>
      <c r="AH29" s="162">
        <v>0</v>
      </c>
      <c r="AI29" s="149">
        <v>0</v>
      </c>
      <c r="AJ29" s="193">
        <v>7.9</v>
      </c>
      <c r="AK29" s="224">
        <v>-0.5</v>
      </c>
      <c r="AL29" s="222">
        <v>0</v>
      </c>
      <c r="AM29" s="152">
        <v>0</v>
      </c>
      <c r="AN29" s="150">
        <f t="shared" si="5"/>
        <v>10</v>
      </c>
      <c r="AO29" s="186">
        <v>8.5</v>
      </c>
      <c r="AP29" s="223">
        <v>4.4000000000000004</v>
      </c>
      <c r="AQ29" s="220">
        <v>0</v>
      </c>
      <c r="AR29" s="162">
        <v>0</v>
      </c>
      <c r="AS29" s="149">
        <f t="shared" si="6"/>
        <v>49</v>
      </c>
      <c r="AT29" s="193">
        <v>6.9</v>
      </c>
      <c r="AU29" s="224">
        <v>1.7</v>
      </c>
      <c r="AV29" s="151">
        <v>8</v>
      </c>
      <c r="AW29" s="152">
        <v>7</v>
      </c>
      <c r="AX29" s="150">
        <f t="shared" si="7"/>
        <v>19</v>
      </c>
      <c r="AY29" s="186">
        <v>3</v>
      </c>
      <c r="AZ29" s="190">
        <v>-3.3</v>
      </c>
      <c r="BA29" s="32">
        <v>0</v>
      </c>
      <c r="BB29" s="34">
        <v>0</v>
      </c>
      <c r="BC29" s="96">
        <f t="shared" si="8"/>
        <v>0</v>
      </c>
      <c r="BD29" s="169">
        <v>6.4</v>
      </c>
      <c r="BE29" s="170">
        <v>1.7</v>
      </c>
      <c r="BF29" s="29">
        <v>0</v>
      </c>
      <c r="BG29" s="47">
        <v>0</v>
      </c>
      <c r="BH29" s="102">
        <f t="shared" si="9"/>
        <v>0</v>
      </c>
      <c r="BI29" s="178">
        <v>7.3</v>
      </c>
      <c r="BJ29" s="179">
        <v>4</v>
      </c>
      <c r="BK29" s="27">
        <v>11</v>
      </c>
      <c r="BL29" s="34">
        <v>14</v>
      </c>
      <c r="BM29" s="96">
        <f t="shared" si="10"/>
        <v>15</v>
      </c>
      <c r="BN29" s="169">
        <v>3</v>
      </c>
      <c r="BO29" s="170">
        <v>-3.1</v>
      </c>
      <c r="BP29" s="29">
        <v>0</v>
      </c>
      <c r="BQ29" s="47">
        <v>0</v>
      </c>
      <c r="BR29" s="102">
        <f t="shared" si="11"/>
        <v>0</v>
      </c>
      <c r="BS29" s="178">
        <v>5.5</v>
      </c>
      <c r="BT29" s="179">
        <v>-1.1000000000000001</v>
      </c>
      <c r="BU29" s="27">
        <v>0</v>
      </c>
      <c r="BV29" s="34">
        <v>0</v>
      </c>
      <c r="BW29" s="96">
        <f t="shared" si="12"/>
        <v>46</v>
      </c>
      <c r="BX29" s="169">
        <v>2.8</v>
      </c>
      <c r="BY29" s="170">
        <v>-2.2999999999999998</v>
      </c>
      <c r="BZ29" s="29">
        <v>0</v>
      </c>
      <c r="CA29" s="47">
        <v>0</v>
      </c>
      <c r="CB29" s="102">
        <f t="shared" si="13"/>
        <v>27</v>
      </c>
      <c r="CC29" s="178">
        <v>2.9</v>
      </c>
      <c r="CD29" s="179">
        <v>-1.5</v>
      </c>
      <c r="CE29" s="27">
        <v>0</v>
      </c>
      <c r="CF29" s="34">
        <v>0</v>
      </c>
      <c r="CG29" s="96">
        <f t="shared" si="14"/>
        <v>0</v>
      </c>
      <c r="CH29" s="169"/>
      <c r="CI29" s="170"/>
      <c r="CJ29" s="29">
        <v>0</v>
      </c>
      <c r="CK29" s="47">
        <v>0</v>
      </c>
      <c r="CL29" s="102">
        <f t="shared" si="15"/>
        <v>0</v>
      </c>
      <c r="CM29" s="178"/>
      <c r="CN29" s="179"/>
      <c r="CO29" s="32">
        <v>1</v>
      </c>
      <c r="CP29" s="34">
        <v>0</v>
      </c>
      <c r="CQ29" s="96">
        <f t="shared" si="16"/>
        <v>16</v>
      </c>
      <c r="CR29" s="169">
        <v>5.2</v>
      </c>
      <c r="CS29" s="170">
        <v>-1</v>
      </c>
      <c r="CT29" s="29">
        <v>7</v>
      </c>
      <c r="CU29" s="47">
        <v>0</v>
      </c>
      <c r="CV29" s="102">
        <f t="shared" si="17"/>
        <v>31</v>
      </c>
      <c r="CW29" s="178">
        <v>4.4000000000000004</v>
      </c>
      <c r="CX29" s="179">
        <v>-1.6</v>
      </c>
      <c r="CY29" s="32">
        <v>0</v>
      </c>
      <c r="CZ29" s="34">
        <v>0</v>
      </c>
      <c r="DA29" s="121">
        <v>42</v>
      </c>
      <c r="DB29" s="120">
        <v>0</v>
      </c>
      <c r="DC29" s="31">
        <v>0</v>
      </c>
      <c r="DD29" s="31">
        <v>0</v>
      </c>
      <c r="DE29" s="169">
        <v>6.4</v>
      </c>
      <c r="DF29" s="170">
        <v>-1.2</v>
      </c>
      <c r="DG29" s="29">
        <v>0</v>
      </c>
      <c r="DH29" s="30" t="s">
        <v>68</v>
      </c>
      <c r="DI29" s="31">
        <v>7</v>
      </c>
      <c r="DJ29" s="178">
        <v>9.6999999999999993</v>
      </c>
      <c r="DK29" s="179">
        <v>2.5</v>
      </c>
      <c r="DL29" s="32">
        <v>0</v>
      </c>
      <c r="DM29" s="28" t="s">
        <v>69</v>
      </c>
      <c r="DN29" s="27">
        <v>0</v>
      </c>
      <c r="DO29" s="27">
        <v>60</v>
      </c>
      <c r="DP29" s="27">
        <v>31</v>
      </c>
      <c r="DQ29" s="27">
        <v>81</v>
      </c>
      <c r="DR29" s="169">
        <v>8.9</v>
      </c>
      <c r="DS29" s="170">
        <v>3.7</v>
      </c>
      <c r="DT29" s="29">
        <v>0</v>
      </c>
      <c r="DU29" s="30" t="s">
        <v>68</v>
      </c>
      <c r="DV29" s="31">
        <v>0</v>
      </c>
      <c r="DW29" s="178">
        <v>7.7</v>
      </c>
      <c r="DX29" s="179">
        <v>5.5</v>
      </c>
      <c r="DY29" s="32">
        <v>60</v>
      </c>
      <c r="DZ29" s="27">
        <v>31</v>
      </c>
      <c r="EA29" s="125">
        <v>81</v>
      </c>
      <c r="EB29" s="32">
        <v>60</v>
      </c>
      <c r="EC29" s="27">
        <v>31</v>
      </c>
      <c r="ED29" s="27">
        <v>81</v>
      </c>
      <c r="EE29" s="169">
        <v>1.8</v>
      </c>
      <c r="EF29" s="170">
        <v>-4.4000000000000004</v>
      </c>
      <c r="EG29" s="29">
        <v>9</v>
      </c>
      <c r="EH29" s="31">
        <v>10</v>
      </c>
      <c r="EI29" s="31">
        <v>10</v>
      </c>
      <c r="EJ29" s="178">
        <v>3.9</v>
      </c>
      <c r="EK29" s="179">
        <v>-0.2</v>
      </c>
      <c r="EL29" s="32">
        <v>2</v>
      </c>
      <c r="EM29" s="28" t="s">
        <v>69</v>
      </c>
      <c r="EN29" s="27">
        <v>14</v>
      </c>
      <c r="EO29" s="169">
        <v>6.7</v>
      </c>
      <c r="EP29" s="170">
        <v>-0.6</v>
      </c>
      <c r="EQ29" s="33">
        <v>0</v>
      </c>
      <c r="ER29" s="35" t="s">
        <v>70</v>
      </c>
      <c r="ES29" s="34">
        <v>25</v>
      </c>
      <c r="ET29" s="194">
        <v>4.3</v>
      </c>
      <c r="EU29" s="194">
        <v>0.5</v>
      </c>
      <c r="EV29" s="97"/>
    </row>
    <row r="30" spans="1:152" ht="17.25" thickTop="1" thickBot="1">
      <c r="A30" s="296"/>
      <c r="B30" s="26">
        <v>40865</v>
      </c>
      <c r="C30" s="27">
        <v>0</v>
      </c>
      <c r="D30" s="27">
        <v>0</v>
      </c>
      <c r="E30" s="149">
        <f t="shared" si="0"/>
        <v>0</v>
      </c>
      <c r="F30" s="168">
        <v>2.6</v>
      </c>
      <c r="G30" s="217">
        <v>-3.9</v>
      </c>
      <c r="H30" s="252">
        <v>0</v>
      </c>
      <c r="I30" s="253">
        <v>0</v>
      </c>
      <c r="J30" s="149">
        <f t="shared" si="1"/>
        <v>10</v>
      </c>
      <c r="K30" s="177">
        <v>3.4</v>
      </c>
      <c r="L30" s="219">
        <v>-2.9</v>
      </c>
      <c r="M30" s="27">
        <v>0</v>
      </c>
      <c r="N30" s="27">
        <v>0</v>
      </c>
      <c r="O30" s="149">
        <f t="shared" si="2"/>
        <v>20</v>
      </c>
      <c r="P30" s="168">
        <v>12.6</v>
      </c>
      <c r="Q30" s="217">
        <v>4.4000000000000004</v>
      </c>
      <c r="R30" s="252">
        <v>0</v>
      </c>
      <c r="S30" s="253">
        <v>0</v>
      </c>
      <c r="T30" s="254">
        <f t="shared" si="3"/>
        <v>0</v>
      </c>
      <c r="U30" s="177">
        <v>13.1</v>
      </c>
      <c r="V30" s="219">
        <v>5.5</v>
      </c>
      <c r="W30" s="220">
        <v>0</v>
      </c>
      <c r="X30" s="162">
        <v>0</v>
      </c>
      <c r="Y30" s="149">
        <v>0</v>
      </c>
      <c r="Z30" s="159">
        <v>7.8</v>
      </c>
      <c r="AA30" s="221">
        <v>-0.2</v>
      </c>
      <c r="AB30" s="222">
        <v>0</v>
      </c>
      <c r="AC30" s="163">
        <v>0</v>
      </c>
      <c r="AD30" s="150">
        <f t="shared" si="4"/>
        <v>0</v>
      </c>
      <c r="AE30" s="186">
        <v>12.3</v>
      </c>
      <c r="AF30" s="223">
        <v>1.7</v>
      </c>
      <c r="AG30" s="220">
        <v>0</v>
      </c>
      <c r="AH30" s="162">
        <v>0</v>
      </c>
      <c r="AI30" s="149">
        <v>0</v>
      </c>
      <c r="AJ30" s="193">
        <v>11.4</v>
      </c>
      <c r="AK30" s="224">
        <v>-0.9</v>
      </c>
      <c r="AL30" s="222">
        <v>0</v>
      </c>
      <c r="AM30" s="152">
        <v>0</v>
      </c>
      <c r="AN30" s="150">
        <f t="shared" si="5"/>
        <v>10</v>
      </c>
      <c r="AO30" s="186">
        <v>13.7</v>
      </c>
      <c r="AP30" s="223">
        <v>7.2</v>
      </c>
      <c r="AQ30" s="220">
        <v>0</v>
      </c>
      <c r="AR30" s="162">
        <v>0</v>
      </c>
      <c r="AS30" s="149">
        <f t="shared" si="6"/>
        <v>49</v>
      </c>
      <c r="AT30" s="193">
        <v>11.5</v>
      </c>
      <c r="AU30" s="224">
        <v>5.8</v>
      </c>
      <c r="AV30" s="151">
        <v>4</v>
      </c>
      <c r="AW30" s="152">
        <v>1</v>
      </c>
      <c r="AX30" s="150">
        <f t="shared" si="7"/>
        <v>20</v>
      </c>
      <c r="AY30" s="186">
        <v>11.1</v>
      </c>
      <c r="AZ30" s="190">
        <v>-2.6</v>
      </c>
      <c r="BA30" s="32">
        <v>0</v>
      </c>
      <c r="BB30" s="34">
        <v>0</v>
      </c>
      <c r="BC30" s="96">
        <f t="shared" si="8"/>
        <v>0</v>
      </c>
      <c r="BD30" s="169">
        <v>8.3000000000000007</v>
      </c>
      <c r="BE30" s="170">
        <v>2.4</v>
      </c>
      <c r="BF30" s="29">
        <v>0</v>
      </c>
      <c r="BG30" s="47">
        <v>0</v>
      </c>
      <c r="BH30" s="102">
        <f t="shared" si="9"/>
        <v>0</v>
      </c>
      <c r="BI30" s="178">
        <v>9.9</v>
      </c>
      <c r="BJ30" s="179">
        <v>4.5</v>
      </c>
      <c r="BK30" s="27">
        <v>0</v>
      </c>
      <c r="BL30" s="34">
        <v>0</v>
      </c>
      <c r="BM30" s="96">
        <f t="shared" si="10"/>
        <v>15</v>
      </c>
      <c r="BN30" s="169">
        <v>9</v>
      </c>
      <c r="BO30" s="170">
        <v>-1.1000000000000001</v>
      </c>
      <c r="BP30" s="29">
        <v>2</v>
      </c>
      <c r="BQ30" s="47">
        <v>7</v>
      </c>
      <c r="BR30" s="102">
        <f t="shared" si="11"/>
        <v>7</v>
      </c>
      <c r="BS30" s="178">
        <v>9</v>
      </c>
      <c r="BT30" s="179">
        <v>-0.8</v>
      </c>
      <c r="BU30" s="27">
        <v>0</v>
      </c>
      <c r="BV30" s="34">
        <v>0</v>
      </c>
      <c r="BW30" s="96">
        <f t="shared" si="12"/>
        <v>46</v>
      </c>
      <c r="BX30" s="169">
        <v>8</v>
      </c>
      <c r="BY30" s="170">
        <v>-0.3</v>
      </c>
      <c r="BZ30" s="29">
        <v>0</v>
      </c>
      <c r="CA30" s="47">
        <v>0</v>
      </c>
      <c r="CB30" s="102">
        <f t="shared" si="13"/>
        <v>27</v>
      </c>
      <c r="CC30" s="178">
        <v>10.199999999999999</v>
      </c>
      <c r="CD30" s="179">
        <v>-1.3</v>
      </c>
      <c r="CE30" s="27">
        <v>0</v>
      </c>
      <c r="CF30" s="34">
        <v>0</v>
      </c>
      <c r="CG30" s="96">
        <f t="shared" si="14"/>
        <v>0</v>
      </c>
      <c r="CH30" s="169"/>
      <c r="CI30" s="170"/>
      <c r="CJ30" s="29">
        <v>0</v>
      </c>
      <c r="CK30" s="47">
        <v>0</v>
      </c>
      <c r="CL30" s="102">
        <f t="shared" si="15"/>
        <v>0</v>
      </c>
      <c r="CM30" s="178"/>
      <c r="CN30" s="179"/>
      <c r="CO30" s="32">
        <v>0</v>
      </c>
      <c r="CP30" s="34">
        <v>0</v>
      </c>
      <c r="CQ30" s="96">
        <f t="shared" si="16"/>
        <v>16</v>
      </c>
      <c r="CR30" s="169">
        <v>5</v>
      </c>
      <c r="CS30" s="170">
        <v>-1.5</v>
      </c>
      <c r="CT30" s="29">
        <v>4</v>
      </c>
      <c r="CU30" s="47">
        <v>0</v>
      </c>
      <c r="CV30" s="102">
        <f t="shared" si="17"/>
        <v>31</v>
      </c>
      <c r="CW30" s="178">
        <v>4.4000000000000004</v>
      </c>
      <c r="CX30" s="179">
        <v>0</v>
      </c>
      <c r="CY30" s="32">
        <v>0</v>
      </c>
      <c r="CZ30" s="34">
        <v>0</v>
      </c>
      <c r="DA30" s="121">
        <v>42</v>
      </c>
      <c r="DB30" s="120">
        <v>0</v>
      </c>
      <c r="DC30" s="31">
        <v>0</v>
      </c>
      <c r="DD30" s="31">
        <v>0</v>
      </c>
      <c r="DE30" s="169">
        <v>10.3</v>
      </c>
      <c r="DF30" s="170">
        <v>0.1</v>
      </c>
      <c r="DG30" s="29">
        <v>0</v>
      </c>
      <c r="DH30" s="30" t="s">
        <v>68</v>
      </c>
      <c r="DI30" s="31">
        <v>7</v>
      </c>
      <c r="DJ30" s="178">
        <v>12.5</v>
      </c>
      <c r="DK30" s="179">
        <v>3.4</v>
      </c>
      <c r="DL30" s="32">
        <v>0</v>
      </c>
      <c r="DM30" s="28" t="s">
        <v>69</v>
      </c>
      <c r="DN30" s="27">
        <v>0</v>
      </c>
      <c r="DO30" s="27">
        <v>49</v>
      </c>
      <c r="DP30" s="27">
        <v>1</v>
      </c>
      <c r="DQ30" s="27">
        <v>82</v>
      </c>
      <c r="DR30" s="173">
        <v>4.3</v>
      </c>
      <c r="DS30" s="170">
        <v>-0.3</v>
      </c>
      <c r="DT30" s="29">
        <v>0</v>
      </c>
      <c r="DU30" s="30" t="s">
        <v>68</v>
      </c>
      <c r="DV30" s="31">
        <v>1</v>
      </c>
      <c r="DW30" s="178">
        <v>6.4</v>
      </c>
      <c r="DX30" s="179">
        <v>0.4</v>
      </c>
      <c r="DY30" s="32">
        <v>49</v>
      </c>
      <c r="DZ30" s="27">
        <v>1</v>
      </c>
      <c r="EA30" s="125">
        <v>82</v>
      </c>
      <c r="EB30" s="32">
        <v>49</v>
      </c>
      <c r="EC30" s="27">
        <v>1</v>
      </c>
      <c r="ED30" s="27">
        <v>82</v>
      </c>
      <c r="EE30" s="169">
        <v>6.4</v>
      </c>
      <c r="EF30" s="170">
        <v>-3.9</v>
      </c>
      <c r="EG30" s="29">
        <v>2</v>
      </c>
      <c r="EH30" s="31" t="s">
        <v>68</v>
      </c>
      <c r="EI30" s="31">
        <v>10</v>
      </c>
      <c r="EJ30" s="178">
        <v>9.4</v>
      </c>
      <c r="EK30" s="179">
        <v>-1.7</v>
      </c>
      <c r="EL30" s="32">
        <v>0</v>
      </c>
      <c r="EM30" s="28" t="s">
        <v>69</v>
      </c>
      <c r="EN30" s="27">
        <v>14</v>
      </c>
      <c r="EO30" s="169">
        <v>9.1</v>
      </c>
      <c r="EP30" s="170">
        <v>-2.4</v>
      </c>
      <c r="EQ30" s="33">
        <v>0</v>
      </c>
      <c r="ER30" s="35" t="s">
        <v>70</v>
      </c>
      <c r="ES30" s="34">
        <v>25</v>
      </c>
      <c r="ET30" s="194">
        <v>3.8</v>
      </c>
      <c r="EU30" s="194">
        <v>0.3</v>
      </c>
      <c r="EV30" s="97"/>
    </row>
    <row r="31" spans="1:152" ht="17.25" thickTop="1" thickBot="1">
      <c r="A31" s="296"/>
      <c r="B31" s="26">
        <v>40866</v>
      </c>
      <c r="C31" s="27">
        <v>9</v>
      </c>
      <c r="D31" s="27">
        <v>10</v>
      </c>
      <c r="E31" s="149">
        <f t="shared" si="0"/>
        <v>10</v>
      </c>
      <c r="F31" s="168">
        <v>0.7</v>
      </c>
      <c r="G31" s="217">
        <v>-4</v>
      </c>
      <c r="H31" s="252">
        <v>5</v>
      </c>
      <c r="I31" s="253">
        <v>7</v>
      </c>
      <c r="J31" s="149">
        <f t="shared" si="1"/>
        <v>17</v>
      </c>
      <c r="K31" s="177">
        <v>3</v>
      </c>
      <c r="L31" s="219">
        <v>-3</v>
      </c>
      <c r="M31" s="27">
        <v>0</v>
      </c>
      <c r="N31" s="27">
        <v>0</v>
      </c>
      <c r="O31" s="149">
        <f t="shared" si="2"/>
        <v>20</v>
      </c>
      <c r="P31" s="168">
        <v>10.199999999999999</v>
      </c>
      <c r="Q31" s="217">
        <v>4.4000000000000004</v>
      </c>
      <c r="R31" s="252">
        <v>0</v>
      </c>
      <c r="S31" s="253">
        <v>0</v>
      </c>
      <c r="T31" s="254">
        <f t="shared" si="3"/>
        <v>0</v>
      </c>
      <c r="U31" s="177">
        <v>12.4</v>
      </c>
      <c r="V31" s="219">
        <v>4.7</v>
      </c>
      <c r="W31" s="220">
        <v>0</v>
      </c>
      <c r="X31" s="162">
        <v>0</v>
      </c>
      <c r="Y31" s="149">
        <v>0</v>
      </c>
      <c r="Z31" s="159">
        <v>7.4</v>
      </c>
      <c r="AA31" s="221">
        <v>0.4</v>
      </c>
      <c r="AB31" s="222">
        <v>0</v>
      </c>
      <c r="AC31" s="163">
        <v>0</v>
      </c>
      <c r="AD31" s="150">
        <f t="shared" si="4"/>
        <v>0</v>
      </c>
      <c r="AE31" s="186">
        <v>14</v>
      </c>
      <c r="AF31" s="223">
        <v>4.2</v>
      </c>
      <c r="AG31" s="220">
        <v>0</v>
      </c>
      <c r="AH31" s="162">
        <v>0</v>
      </c>
      <c r="AI31" s="149">
        <v>0</v>
      </c>
      <c r="AJ31" s="193">
        <v>12</v>
      </c>
      <c r="AK31" s="224">
        <v>2.2999999999999998</v>
      </c>
      <c r="AL31" s="222">
        <v>0</v>
      </c>
      <c r="AM31" s="152">
        <v>0</v>
      </c>
      <c r="AN31" s="150">
        <f t="shared" si="5"/>
        <v>10</v>
      </c>
      <c r="AO31" s="186">
        <v>14.8</v>
      </c>
      <c r="AP31" s="223">
        <v>5.6</v>
      </c>
      <c r="AQ31" s="220">
        <v>0</v>
      </c>
      <c r="AR31" s="162">
        <v>0</v>
      </c>
      <c r="AS31" s="149">
        <f t="shared" si="6"/>
        <v>49</v>
      </c>
      <c r="AT31" s="193">
        <v>15.6</v>
      </c>
      <c r="AU31" s="224">
        <v>3.6</v>
      </c>
      <c r="AV31" s="151">
        <v>0</v>
      </c>
      <c r="AW31" s="152">
        <v>0</v>
      </c>
      <c r="AX31" s="150">
        <f t="shared" si="7"/>
        <v>20</v>
      </c>
      <c r="AY31" s="186">
        <v>6.7</v>
      </c>
      <c r="AZ31" s="190">
        <v>-3.7</v>
      </c>
      <c r="BA31" s="32">
        <v>0</v>
      </c>
      <c r="BB31" s="34">
        <v>0</v>
      </c>
      <c r="BC31" s="96">
        <f t="shared" si="8"/>
        <v>0</v>
      </c>
      <c r="BD31" s="169">
        <v>6.3</v>
      </c>
      <c r="BE31" s="170">
        <v>2.1</v>
      </c>
      <c r="BF31" s="29">
        <v>0</v>
      </c>
      <c r="BG31" s="47">
        <v>0</v>
      </c>
      <c r="BH31" s="102">
        <f t="shared" si="9"/>
        <v>0</v>
      </c>
      <c r="BI31" s="178">
        <v>7.3</v>
      </c>
      <c r="BJ31" s="179">
        <v>3.3</v>
      </c>
      <c r="BK31" s="27">
        <v>2</v>
      </c>
      <c r="BL31" s="34">
        <v>3</v>
      </c>
      <c r="BM31" s="96">
        <f t="shared" si="10"/>
        <v>18</v>
      </c>
      <c r="BN31" s="169">
        <v>-0.8</v>
      </c>
      <c r="BO31" s="170">
        <v>-7.1</v>
      </c>
      <c r="BP31" s="29">
        <v>22</v>
      </c>
      <c r="BQ31" s="47">
        <v>22</v>
      </c>
      <c r="BR31" s="102">
        <f t="shared" si="11"/>
        <v>29</v>
      </c>
      <c r="BS31" s="178">
        <v>-0.2</v>
      </c>
      <c r="BT31" s="179">
        <v>-6.6</v>
      </c>
      <c r="BU31" s="27">
        <v>0</v>
      </c>
      <c r="BV31" s="34">
        <v>0</v>
      </c>
      <c r="BW31" s="96">
        <f t="shared" si="12"/>
        <v>46</v>
      </c>
      <c r="BX31" s="169">
        <v>13.1</v>
      </c>
      <c r="BY31" s="170">
        <v>4.9000000000000004</v>
      </c>
      <c r="BZ31" s="29">
        <v>0</v>
      </c>
      <c r="CA31" s="47">
        <v>0</v>
      </c>
      <c r="CB31" s="102">
        <f t="shared" si="13"/>
        <v>27</v>
      </c>
      <c r="CC31" s="178">
        <v>14.5</v>
      </c>
      <c r="CD31" s="179">
        <v>5.8</v>
      </c>
      <c r="CE31" s="27">
        <v>0</v>
      </c>
      <c r="CF31" s="34">
        <v>0</v>
      </c>
      <c r="CG31" s="96">
        <f t="shared" si="14"/>
        <v>0</v>
      </c>
      <c r="CH31" s="169"/>
      <c r="CI31" s="170"/>
      <c r="CJ31" s="29">
        <v>0</v>
      </c>
      <c r="CK31" s="47">
        <v>0</v>
      </c>
      <c r="CL31" s="102">
        <f t="shared" si="15"/>
        <v>0</v>
      </c>
      <c r="CM31" s="178"/>
      <c r="CN31" s="179"/>
      <c r="CO31" s="32">
        <v>0</v>
      </c>
      <c r="CP31" s="34">
        <v>0</v>
      </c>
      <c r="CQ31" s="96">
        <f t="shared" si="16"/>
        <v>16</v>
      </c>
      <c r="CR31" s="169">
        <v>4.9000000000000004</v>
      </c>
      <c r="CS31" s="170">
        <v>-1</v>
      </c>
      <c r="CT31" s="29">
        <v>2</v>
      </c>
      <c r="CU31" s="47">
        <v>1</v>
      </c>
      <c r="CV31" s="102">
        <f t="shared" si="17"/>
        <v>32</v>
      </c>
      <c r="CW31" s="178">
        <v>6.2</v>
      </c>
      <c r="CX31" s="179">
        <v>1.5</v>
      </c>
      <c r="CY31" s="32">
        <v>0</v>
      </c>
      <c r="CZ31" s="34">
        <v>0</v>
      </c>
      <c r="DA31" s="121">
        <v>42</v>
      </c>
      <c r="DB31" s="120">
        <v>10</v>
      </c>
      <c r="DC31" s="85">
        <v>12</v>
      </c>
      <c r="DD31" s="85">
        <v>12</v>
      </c>
      <c r="DE31" s="169">
        <v>8.6999999999999993</v>
      </c>
      <c r="DF31" s="170">
        <v>2.9</v>
      </c>
      <c r="DG31" s="29">
        <v>0</v>
      </c>
      <c r="DH31" s="30" t="s">
        <v>68</v>
      </c>
      <c r="DI31" s="31">
        <v>7</v>
      </c>
      <c r="DJ31" s="178">
        <v>9.8000000000000007</v>
      </c>
      <c r="DK31" s="179">
        <v>3.5</v>
      </c>
      <c r="DL31" s="32">
        <v>11</v>
      </c>
      <c r="DM31" s="27">
        <v>12</v>
      </c>
      <c r="DN31" s="27">
        <v>12</v>
      </c>
      <c r="DO31" s="27">
        <v>21</v>
      </c>
      <c r="DP31" s="28" t="s">
        <v>69</v>
      </c>
      <c r="DQ31" s="27">
        <v>82</v>
      </c>
      <c r="DR31" s="169">
        <v>2.9</v>
      </c>
      <c r="DS31" s="170">
        <v>-1.3</v>
      </c>
      <c r="DT31" s="29">
        <v>1</v>
      </c>
      <c r="DU31" s="47">
        <v>1</v>
      </c>
      <c r="DV31" s="31">
        <v>1</v>
      </c>
      <c r="DW31" s="178">
        <v>4.2</v>
      </c>
      <c r="DX31" s="179">
        <v>-1</v>
      </c>
      <c r="DY31" s="32">
        <v>21</v>
      </c>
      <c r="DZ31" s="28" t="s">
        <v>69</v>
      </c>
      <c r="EA31" s="125">
        <v>82</v>
      </c>
      <c r="EB31" s="32">
        <v>21</v>
      </c>
      <c r="EC31" s="270" t="s">
        <v>69</v>
      </c>
      <c r="ED31" s="27">
        <v>82</v>
      </c>
      <c r="EE31" s="169">
        <v>12</v>
      </c>
      <c r="EF31" s="170">
        <v>3</v>
      </c>
      <c r="EG31" s="29">
        <v>0</v>
      </c>
      <c r="EH31" s="30" t="s">
        <v>68</v>
      </c>
      <c r="EI31" s="31">
        <v>10</v>
      </c>
      <c r="EJ31" s="178">
        <v>13.5</v>
      </c>
      <c r="EK31" s="179">
        <v>6.8</v>
      </c>
      <c r="EL31" s="32">
        <v>0</v>
      </c>
      <c r="EM31" s="28" t="s">
        <v>69</v>
      </c>
      <c r="EN31" s="27">
        <v>14</v>
      </c>
      <c r="EO31" s="169">
        <v>7.7</v>
      </c>
      <c r="EP31" s="170">
        <v>-1.1000000000000001</v>
      </c>
      <c r="EQ31" s="33">
        <v>3</v>
      </c>
      <c r="ER31" s="34">
        <v>5</v>
      </c>
      <c r="ES31" s="34">
        <v>30</v>
      </c>
      <c r="ET31" s="194">
        <v>4.0999999999999996</v>
      </c>
      <c r="EU31" s="194">
        <v>-1.1000000000000001</v>
      </c>
      <c r="EV31" s="97"/>
    </row>
    <row r="32" spans="1:152" ht="17.25" thickTop="1" thickBot="1">
      <c r="A32" s="296"/>
      <c r="B32" s="26">
        <v>40867</v>
      </c>
      <c r="C32" s="27">
        <v>3</v>
      </c>
      <c r="D32" s="27">
        <v>0</v>
      </c>
      <c r="E32" s="149">
        <f t="shared" si="0"/>
        <v>10</v>
      </c>
      <c r="F32" s="168">
        <v>7.1</v>
      </c>
      <c r="G32" s="217">
        <v>-0.5</v>
      </c>
      <c r="H32" s="252">
        <v>2</v>
      </c>
      <c r="I32" s="253">
        <v>0</v>
      </c>
      <c r="J32" s="149">
        <f t="shared" si="1"/>
        <v>17</v>
      </c>
      <c r="K32" s="177">
        <v>9.3000000000000007</v>
      </c>
      <c r="L32" s="219">
        <v>0.7</v>
      </c>
      <c r="M32" s="27">
        <v>0</v>
      </c>
      <c r="N32" s="27">
        <v>0</v>
      </c>
      <c r="O32" s="149">
        <f t="shared" si="2"/>
        <v>20</v>
      </c>
      <c r="P32" s="168">
        <v>7.2</v>
      </c>
      <c r="Q32" s="217">
        <v>1.4</v>
      </c>
      <c r="R32" s="252">
        <v>0</v>
      </c>
      <c r="S32" s="253">
        <v>0</v>
      </c>
      <c r="T32" s="254">
        <f t="shared" si="3"/>
        <v>0</v>
      </c>
      <c r="U32" s="177">
        <v>8.1</v>
      </c>
      <c r="V32" s="219">
        <v>2</v>
      </c>
      <c r="W32" s="220">
        <v>0</v>
      </c>
      <c r="X32" s="162">
        <v>0</v>
      </c>
      <c r="Y32" s="149">
        <v>0</v>
      </c>
      <c r="Z32" s="159">
        <v>11.9</v>
      </c>
      <c r="AA32" s="221">
        <v>0</v>
      </c>
      <c r="AB32" s="222">
        <v>0</v>
      </c>
      <c r="AC32" s="163">
        <v>0</v>
      </c>
      <c r="AD32" s="150">
        <f t="shared" si="4"/>
        <v>0</v>
      </c>
      <c r="AE32" s="186">
        <v>7.6</v>
      </c>
      <c r="AF32" s="223">
        <v>2.7</v>
      </c>
      <c r="AG32" s="220">
        <v>0</v>
      </c>
      <c r="AH32" s="162">
        <v>0</v>
      </c>
      <c r="AI32" s="149">
        <v>0</v>
      </c>
      <c r="AJ32" s="193">
        <v>7.5</v>
      </c>
      <c r="AK32" s="224">
        <v>0.8</v>
      </c>
      <c r="AL32" s="222">
        <v>0</v>
      </c>
      <c r="AM32" s="152">
        <v>0</v>
      </c>
      <c r="AN32" s="150">
        <f t="shared" si="5"/>
        <v>10</v>
      </c>
      <c r="AO32" s="186">
        <v>15.3</v>
      </c>
      <c r="AP32" s="223">
        <v>5.9</v>
      </c>
      <c r="AQ32" s="220">
        <v>0</v>
      </c>
      <c r="AR32" s="162">
        <v>0</v>
      </c>
      <c r="AS32" s="149">
        <f t="shared" si="6"/>
        <v>49</v>
      </c>
      <c r="AT32" s="193">
        <v>16.3</v>
      </c>
      <c r="AU32" s="224">
        <v>4.2</v>
      </c>
      <c r="AV32" s="151">
        <v>1</v>
      </c>
      <c r="AW32" s="152">
        <v>3</v>
      </c>
      <c r="AX32" s="150">
        <f t="shared" si="7"/>
        <v>23</v>
      </c>
      <c r="AY32" s="186">
        <v>2</v>
      </c>
      <c r="AZ32" s="190">
        <v>-4.2</v>
      </c>
      <c r="BA32" s="32">
        <v>0</v>
      </c>
      <c r="BB32" s="34">
        <v>0</v>
      </c>
      <c r="BC32" s="96">
        <f t="shared" si="8"/>
        <v>0</v>
      </c>
      <c r="BD32" s="169">
        <v>6.8</v>
      </c>
      <c r="BE32" s="170">
        <v>0.6</v>
      </c>
      <c r="BF32" s="29">
        <v>0</v>
      </c>
      <c r="BG32" s="47">
        <v>0</v>
      </c>
      <c r="BH32" s="102">
        <f t="shared" si="9"/>
        <v>0</v>
      </c>
      <c r="BI32" s="178">
        <v>7.3</v>
      </c>
      <c r="BJ32" s="179">
        <v>1.7</v>
      </c>
      <c r="BK32" s="27">
        <v>18</v>
      </c>
      <c r="BL32" s="34">
        <v>22</v>
      </c>
      <c r="BM32" s="96">
        <f t="shared" si="10"/>
        <v>40</v>
      </c>
      <c r="BN32" s="169">
        <v>-1.6</v>
      </c>
      <c r="BO32" s="170">
        <v>-7.2</v>
      </c>
      <c r="BP32" s="29">
        <v>22</v>
      </c>
      <c r="BQ32" s="47">
        <v>7</v>
      </c>
      <c r="BR32" s="102">
        <f t="shared" si="11"/>
        <v>36</v>
      </c>
      <c r="BS32" s="178">
        <v>-1.7</v>
      </c>
      <c r="BT32" s="179">
        <v>-6.5</v>
      </c>
      <c r="BU32" s="27">
        <v>0</v>
      </c>
      <c r="BV32" s="34">
        <v>0</v>
      </c>
      <c r="BW32" s="96">
        <f t="shared" si="12"/>
        <v>46</v>
      </c>
      <c r="BX32" s="169">
        <v>11.4</v>
      </c>
      <c r="BY32" s="170">
        <v>-0.3</v>
      </c>
      <c r="BZ32" s="29">
        <v>0</v>
      </c>
      <c r="CA32" s="47">
        <v>0</v>
      </c>
      <c r="CB32" s="102">
        <f t="shared" si="13"/>
        <v>27</v>
      </c>
      <c r="CC32" s="178">
        <v>11.7</v>
      </c>
      <c r="CD32" s="179">
        <v>0.2</v>
      </c>
      <c r="CE32" s="27">
        <v>0</v>
      </c>
      <c r="CF32" s="34">
        <v>0</v>
      </c>
      <c r="CG32" s="96">
        <f t="shared" si="14"/>
        <v>0</v>
      </c>
      <c r="CH32" s="169"/>
      <c r="CI32" s="170"/>
      <c r="CJ32" s="29">
        <v>0</v>
      </c>
      <c r="CK32" s="47">
        <v>0</v>
      </c>
      <c r="CL32" s="102">
        <f t="shared" si="15"/>
        <v>0</v>
      </c>
      <c r="CM32" s="178"/>
      <c r="CN32" s="179"/>
      <c r="CO32" s="32">
        <v>0</v>
      </c>
      <c r="CP32" s="34">
        <v>0</v>
      </c>
      <c r="CQ32" s="96">
        <f t="shared" si="16"/>
        <v>16</v>
      </c>
      <c r="CR32" s="169">
        <v>6.8</v>
      </c>
      <c r="CS32" s="170">
        <v>-1.9</v>
      </c>
      <c r="CT32" s="29">
        <v>0</v>
      </c>
      <c r="CU32" s="47">
        <v>0</v>
      </c>
      <c r="CV32" s="102">
        <f t="shared" si="17"/>
        <v>32</v>
      </c>
      <c r="CW32" s="178">
        <v>9.4</v>
      </c>
      <c r="CX32" s="179">
        <v>-0.7</v>
      </c>
      <c r="CY32" s="32">
        <v>0</v>
      </c>
      <c r="CZ32" s="34">
        <v>0</v>
      </c>
      <c r="DA32" s="121">
        <v>42</v>
      </c>
      <c r="DB32" s="120">
        <v>2</v>
      </c>
      <c r="DC32" s="85">
        <v>0</v>
      </c>
      <c r="DD32" s="85">
        <v>12</v>
      </c>
      <c r="DE32" s="169">
        <v>8.8000000000000007</v>
      </c>
      <c r="DF32" s="170">
        <v>0.7</v>
      </c>
      <c r="DG32" s="29">
        <v>0</v>
      </c>
      <c r="DH32" s="30" t="s">
        <v>68</v>
      </c>
      <c r="DI32" s="31">
        <v>7</v>
      </c>
      <c r="DJ32" s="178">
        <v>9</v>
      </c>
      <c r="DK32" s="179">
        <v>3.4</v>
      </c>
      <c r="DL32" s="32">
        <v>3</v>
      </c>
      <c r="DM32" s="28" t="s">
        <v>69</v>
      </c>
      <c r="DN32" s="27">
        <v>12</v>
      </c>
      <c r="DO32" s="27">
        <v>6</v>
      </c>
      <c r="DP32" s="28" t="s">
        <v>69</v>
      </c>
      <c r="DQ32" s="27">
        <v>82</v>
      </c>
      <c r="DR32" s="169">
        <v>2.9</v>
      </c>
      <c r="DS32" s="170">
        <v>-1.1000000000000001</v>
      </c>
      <c r="DT32" s="29">
        <v>0</v>
      </c>
      <c r="DU32" s="30" t="s">
        <v>68</v>
      </c>
      <c r="DV32" s="31">
        <v>1</v>
      </c>
      <c r="DW32" s="178">
        <v>5.6</v>
      </c>
      <c r="DX32" s="179">
        <v>-0.1</v>
      </c>
      <c r="DY32" s="32">
        <v>6</v>
      </c>
      <c r="DZ32" s="28" t="s">
        <v>69</v>
      </c>
      <c r="EA32" s="125">
        <v>82</v>
      </c>
      <c r="EB32" s="32">
        <v>6</v>
      </c>
      <c r="EC32" s="270" t="s">
        <v>69</v>
      </c>
      <c r="ED32" s="27">
        <v>82</v>
      </c>
      <c r="EE32" s="169">
        <v>9.8000000000000007</v>
      </c>
      <c r="EF32" s="170">
        <v>3.8</v>
      </c>
      <c r="EG32" s="29">
        <v>0</v>
      </c>
      <c r="EH32" s="30" t="s">
        <v>68</v>
      </c>
      <c r="EI32" s="31">
        <v>10</v>
      </c>
      <c r="EJ32" s="178">
        <v>9.6999999999999993</v>
      </c>
      <c r="EK32" s="179">
        <v>7.7</v>
      </c>
      <c r="EL32" s="32">
        <v>0</v>
      </c>
      <c r="EM32" s="28" t="s">
        <v>69</v>
      </c>
      <c r="EN32" s="27">
        <v>14</v>
      </c>
      <c r="EO32" s="169">
        <v>12.4</v>
      </c>
      <c r="EP32" s="170">
        <v>1.2</v>
      </c>
      <c r="EQ32" s="33">
        <v>2</v>
      </c>
      <c r="ER32" s="34">
        <v>4</v>
      </c>
      <c r="ES32" s="34">
        <v>34</v>
      </c>
      <c r="ET32" s="194">
        <v>-0.6</v>
      </c>
      <c r="EU32" s="194">
        <v>-2.6</v>
      </c>
      <c r="EV32" s="97"/>
    </row>
    <row r="33" spans="1:152" ht="17.25" thickTop="1" thickBot="1">
      <c r="A33" s="296"/>
      <c r="B33" s="80">
        <v>40868</v>
      </c>
      <c r="C33" s="27">
        <v>0</v>
      </c>
      <c r="D33" s="27">
        <v>0</v>
      </c>
      <c r="E33" s="149">
        <f t="shared" si="0"/>
        <v>10</v>
      </c>
      <c r="F33" s="168">
        <v>9.3000000000000007</v>
      </c>
      <c r="G33" s="217">
        <v>-0.3</v>
      </c>
      <c r="H33" s="252">
        <v>0</v>
      </c>
      <c r="I33" s="253">
        <v>0</v>
      </c>
      <c r="J33" s="149">
        <f t="shared" si="1"/>
        <v>17</v>
      </c>
      <c r="K33" s="177">
        <v>9.6</v>
      </c>
      <c r="L33" s="219">
        <v>1.3</v>
      </c>
      <c r="M33" s="27">
        <v>0</v>
      </c>
      <c r="N33" s="27">
        <v>0</v>
      </c>
      <c r="O33" s="149">
        <f t="shared" si="2"/>
        <v>20</v>
      </c>
      <c r="P33" s="168">
        <v>10.8</v>
      </c>
      <c r="Q33" s="217">
        <v>2.8</v>
      </c>
      <c r="R33" s="252">
        <v>0</v>
      </c>
      <c r="S33" s="253">
        <v>0</v>
      </c>
      <c r="T33" s="255">
        <f t="shared" si="3"/>
        <v>0</v>
      </c>
      <c r="U33" s="177">
        <v>13.1</v>
      </c>
      <c r="V33" s="219">
        <v>1.5</v>
      </c>
      <c r="W33" s="220">
        <v>0</v>
      </c>
      <c r="X33" s="162">
        <v>0</v>
      </c>
      <c r="Y33" s="149">
        <v>0</v>
      </c>
      <c r="Z33" s="159">
        <v>11.8</v>
      </c>
      <c r="AA33" s="221">
        <v>6.7</v>
      </c>
      <c r="AB33" s="222">
        <v>0</v>
      </c>
      <c r="AC33" s="163">
        <v>0</v>
      </c>
      <c r="AD33" s="150">
        <f t="shared" si="4"/>
        <v>0</v>
      </c>
      <c r="AE33" s="186">
        <v>6.6</v>
      </c>
      <c r="AF33" s="223">
        <v>2.4</v>
      </c>
      <c r="AG33" s="220">
        <v>0</v>
      </c>
      <c r="AH33" s="162">
        <v>0</v>
      </c>
      <c r="AI33" s="149">
        <v>0</v>
      </c>
      <c r="AJ33" s="193">
        <v>6.8</v>
      </c>
      <c r="AK33" s="224">
        <v>0.8</v>
      </c>
      <c r="AL33" s="222">
        <v>0</v>
      </c>
      <c r="AM33" s="152">
        <v>0</v>
      </c>
      <c r="AN33" s="150">
        <f t="shared" si="5"/>
        <v>10</v>
      </c>
      <c r="AO33" s="186">
        <v>6.8</v>
      </c>
      <c r="AP33" s="223">
        <v>2.8</v>
      </c>
      <c r="AQ33" s="220">
        <v>0</v>
      </c>
      <c r="AR33" s="162">
        <v>0</v>
      </c>
      <c r="AS33" s="149">
        <f t="shared" si="6"/>
        <v>49</v>
      </c>
      <c r="AT33" s="193">
        <v>5.8</v>
      </c>
      <c r="AU33" s="224">
        <v>1.2</v>
      </c>
      <c r="AV33" s="151">
        <v>1</v>
      </c>
      <c r="AW33" s="152">
        <v>2</v>
      </c>
      <c r="AX33" s="150">
        <f t="shared" si="7"/>
        <v>25</v>
      </c>
      <c r="AY33" s="186">
        <v>4</v>
      </c>
      <c r="AZ33" s="190">
        <v>-1.5</v>
      </c>
      <c r="BA33" s="41">
        <v>0</v>
      </c>
      <c r="BB33" s="37">
        <v>0</v>
      </c>
      <c r="BC33" s="96">
        <f t="shared" si="8"/>
        <v>0</v>
      </c>
      <c r="BD33" s="173">
        <v>3</v>
      </c>
      <c r="BE33" s="174">
        <v>-0.5</v>
      </c>
      <c r="BF33" s="38">
        <v>2</v>
      </c>
      <c r="BG33" s="47">
        <v>2</v>
      </c>
      <c r="BH33" s="102">
        <f t="shared" si="9"/>
        <v>2</v>
      </c>
      <c r="BI33" s="196">
        <v>4.0999999999999996</v>
      </c>
      <c r="BJ33" s="197">
        <v>-0.1</v>
      </c>
      <c r="BK33" s="37">
        <v>21</v>
      </c>
      <c r="BL33" s="34">
        <v>10</v>
      </c>
      <c r="BM33" s="96">
        <f t="shared" si="10"/>
        <v>50</v>
      </c>
      <c r="BN33" s="173">
        <v>-1.9</v>
      </c>
      <c r="BO33" s="174">
        <v>-4.8</v>
      </c>
      <c r="BP33" s="38">
        <v>16</v>
      </c>
      <c r="BQ33" s="47">
        <v>0</v>
      </c>
      <c r="BR33" s="102">
        <f t="shared" si="11"/>
        <v>36</v>
      </c>
      <c r="BS33" s="196">
        <v>0.2</v>
      </c>
      <c r="BT33" s="197">
        <v>-5.6</v>
      </c>
      <c r="BU33" s="37">
        <v>0</v>
      </c>
      <c r="BV33" s="34">
        <v>0</v>
      </c>
      <c r="BW33" s="96">
        <f t="shared" si="12"/>
        <v>46</v>
      </c>
      <c r="BX33" s="173">
        <v>2.1</v>
      </c>
      <c r="BY33" s="174">
        <v>-2.1</v>
      </c>
      <c r="BZ33" s="38">
        <v>0</v>
      </c>
      <c r="CA33" s="47">
        <v>0</v>
      </c>
      <c r="CB33" s="102">
        <f t="shared" si="13"/>
        <v>27</v>
      </c>
      <c r="CC33" s="196">
        <v>2.8</v>
      </c>
      <c r="CD33" s="197">
        <v>-0.8</v>
      </c>
      <c r="CE33" s="37">
        <v>0</v>
      </c>
      <c r="CF33" s="34">
        <v>0</v>
      </c>
      <c r="CG33" s="96">
        <f t="shared" si="14"/>
        <v>0</v>
      </c>
      <c r="CH33" s="173">
        <v>4.8</v>
      </c>
      <c r="CI33" s="174">
        <v>0.8</v>
      </c>
      <c r="CJ33" s="38">
        <v>0</v>
      </c>
      <c r="CK33" s="47">
        <v>0</v>
      </c>
      <c r="CL33" s="102">
        <f t="shared" si="15"/>
        <v>0</v>
      </c>
      <c r="CM33" s="196">
        <v>6.3</v>
      </c>
      <c r="CN33" s="197">
        <v>1.9</v>
      </c>
      <c r="CO33" s="41">
        <v>0</v>
      </c>
      <c r="CP33" s="34">
        <v>0</v>
      </c>
      <c r="CQ33" s="96">
        <f t="shared" si="16"/>
        <v>16</v>
      </c>
      <c r="CR33" s="173">
        <v>9.5</v>
      </c>
      <c r="CS33" s="174">
        <v>-2.2999999999999998</v>
      </c>
      <c r="CT33" s="38">
        <v>0</v>
      </c>
      <c r="CU33" s="47">
        <v>0</v>
      </c>
      <c r="CV33" s="102">
        <f t="shared" si="17"/>
        <v>32</v>
      </c>
      <c r="CW33" s="196">
        <v>10.1</v>
      </c>
      <c r="CX33" s="197">
        <v>1.2</v>
      </c>
      <c r="CY33" s="41">
        <v>0</v>
      </c>
      <c r="CZ33" s="34">
        <v>0</v>
      </c>
      <c r="DA33" s="121">
        <v>42</v>
      </c>
      <c r="DB33" s="120">
        <v>27</v>
      </c>
      <c r="DC33" s="85">
        <v>28</v>
      </c>
      <c r="DD33" s="85">
        <f>DD32+DC33</f>
        <v>40</v>
      </c>
      <c r="DE33" s="173">
        <v>6.4</v>
      </c>
      <c r="DF33" s="174">
        <v>2.6</v>
      </c>
      <c r="DG33" s="38">
        <v>0</v>
      </c>
      <c r="DH33" s="30" t="s">
        <v>68</v>
      </c>
      <c r="DI33" s="39">
        <v>7</v>
      </c>
      <c r="DJ33" s="196">
        <v>10.9</v>
      </c>
      <c r="DK33" s="197">
        <v>4.2</v>
      </c>
      <c r="DL33" s="41">
        <v>28</v>
      </c>
      <c r="DM33" s="37">
        <v>28</v>
      </c>
      <c r="DN33" s="37">
        <v>40</v>
      </c>
      <c r="DO33" s="37">
        <v>6</v>
      </c>
      <c r="DP33" s="37">
        <v>5</v>
      </c>
      <c r="DQ33" s="37">
        <v>87</v>
      </c>
      <c r="DR33" s="173">
        <v>0.6</v>
      </c>
      <c r="DS33" s="174">
        <v>-1.2</v>
      </c>
      <c r="DT33" s="38">
        <v>0</v>
      </c>
      <c r="DU33" s="30" t="s">
        <v>68</v>
      </c>
      <c r="DV33" s="39">
        <v>1</v>
      </c>
      <c r="DW33" s="196">
        <v>4.5</v>
      </c>
      <c r="DX33" s="197">
        <v>-0.2</v>
      </c>
      <c r="DY33" s="41">
        <v>6</v>
      </c>
      <c r="DZ33" s="37">
        <v>5</v>
      </c>
      <c r="EA33" s="126">
        <v>87</v>
      </c>
      <c r="EB33" s="131">
        <v>6</v>
      </c>
      <c r="EC33" s="113">
        <v>5</v>
      </c>
      <c r="ED33" s="113">
        <v>87</v>
      </c>
      <c r="EE33" s="173">
        <v>-1.4</v>
      </c>
      <c r="EF33" s="174">
        <v>-5.2</v>
      </c>
      <c r="EG33" s="38">
        <v>7</v>
      </c>
      <c r="EH33" s="39">
        <v>10</v>
      </c>
      <c r="EI33" s="39">
        <v>20</v>
      </c>
      <c r="EJ33" s="196">
        <v>-1.4</v>
      </c>
      <c r="EK33" s="197">
        <v>-5.5</v>
      </c>
      <c r="EL33" s="32">
        <v>0</v>
      </c>
      <c r="EM33" s="28" t="s">
        <v>69</v>
      </c>
      <c r="EN33" s="27">
        <v>14</v>
      </c>
      <c r="EO33" s="169">
        <v>13.7</v>
      </c>
      <c r="EP33" s="170">
        <v>0.7</v>
      </c>
      <c r="EQ33" s="33">
        <v>6</v>
      </c>
      <c r="ER33" s="34">
        <v>10</v>
      </c>
      <c r="ES33" s="34">
        <v>44</v>
      </c>
      <c r="ET33" s="194">
        <v>1.1000000000000001</v>
      </c>
      <c r="EU33" s="194">
        <v>-2.4</v>
      </c>
      <c r="EV33" s="97"/>
    </row>
    <row r="34" spans="1:152" ht="17.25" thickTop="1" thickBot="1">
      <c r="A34" s="296"/>
      <c r="B34" s="26">
        <v>40869</v>
      </c>
      <c r="C34" s="27">
        <v>0</v>
      </c>
      <c r="D34" s="27">
        <v>0</v>
      </c>
      <c r="E34" s="149">
        <f t="shared" si="0"/>
        <v>10</v>
      </c>
      <c r="F34" s="168">
        <v>6.9</v>
      </c>
      <c r="G34" s="217">
        <v>-1.2</v>
      </c>
      <c r="H34" s="252">
        <v>0</v>
      </c>
      <c r="I34" s="253">
        <v>0</v>
      </c>
      <c r="J34" s="149">
        <f t="shared" si="1"/>
        <v>17</v>
      </c>
      <c r="K34" s="177">
        <v>7.5</v>
      </c>
      <c r="L34" s="219">
        <v>1.2</v>
      </c>
      <c r="M34" s="27">
        <v>0</v>
      </c>
      <c r="N34" s="27">
        <v>0</v>
      </c>
      <c r="O34" s="149">
        <f t="shared" si="2"/>
        <v>20</v>
      </c>
      <c r="P34" s="168">
        <v>13.3</v>
      </c>
      <c r="Q34" s="217">
        <v>5.5</v>
      </c>
      <c r="R34" s="252">
        <v>0</v>
      </c>
      <c r="S34" s="253">
        <v>0</v>
      </c>
      <c r="T34" s="255">
        <f t="shared" si="3"/>
        <v>0</v>
      </c>
      <c r="U34" s="177">
        <v>13.9</v>
      </c>
      <c r="V34" s="219">
        <v>5.8</v>
      </c>
      <c r="W34" s="220">
        <v>0</v>
      </c>
      <c r="X34" s="162">
        <v>0</v>
      </c>
      <c r="Y34" s="149">
        <v>0</v>
      </c>
      <c r="Z34" s="159">
        <v>11.2</v>
      </c>
      <c r="AA34" s="221">
        <v>1.8</v>
      </c>
      <c r="AB34" s="222">
        <v>0</v>
      </c>
      <c r="AC34" s="163">
        <v>0</v>
      </c>
      <c r="AD34" s="150">
        <f t="shared" si="4"/>
        <v>0</v>
      </c>
      <c r="AE34" s="186">
        <v>13</v>
      </c>
      <c r="AF34" s="223">
        <v>4</v>
      </c>
      <c r="AG34" s="220">
        <v>0</v>
      </c>
      <c r="AH34" s="162">
        <v>0</v>
      </c>
      <c r="AI34" s="149">
        <v>0</v>
      </c>
      <c r="AJ34" s="193">
        <v>13.8</v>
      </c>
      <c r="AK34" s="224">
        <v>1.2</v>
      </c>
      <c r="AL34" s="222">
        <v>0</v>
      </c>
      <c r="AM34" s="152">
        <v>0</v>
      </c>
      <c r="AN34" s="150">
        <f t="shared" si="5"/>
        <v>10</v>
      </c>
      <c r="AO34" s="186">
        <v>9.4</v>
      </c>
      <c r="AP34" s="223">
        <v>1.1000000000000001</v>
      </c>
      <c r="AQ34" s="220">
        <v>0</v>
      </c>
      <c r="AR34" s="162">
        <v>0</v>
      </c>
      <c r="AS34" s="149">
        <f t="shared" si="6"/>
        <v>49</v>
      </c>
      <c r="AT34" s="193">
        <v>7.3</v>
      </c>
      <c r="AU34" s="224">
        <v>0.9</v>
      </c>
      <c r="AV34" s="151">
        <v>0</v>
      </c>
      <c r="AW34" s="152">
        <v>0</v>
      </c>
      <c r="AX34" s="150">
        <f t="shared" si="7"/>
        <v>25</v>
      </c>
      <c r="AY34" s="186">
        <v>7.6</v>
      </c>
      <c r="AZ34" s="190">
        <v>-2.2999999999999998</v>
      </c>
      <c r="BA34" s="32">
        <v>1</v>
      </c>
      <c r="BB34" s="27">
        <v>3</v>
      </c>
      <c r="BC34" s="96">
        <f t="shared" si="8"/>
        <v>3</v>
      </c>
      <c r="BD34" s="169">
        <v>2.5</v>
      </c>
      <c r="BE34" s="170">
        <v>1.8</v>
      </c>
      <c r="BF34" s="29">
        <v>0</v>
      </c>
      <c r="BG34" s="47">
        <v>1</v>
      </c>
      <c r="BH34" s="102">
        <f t="shared" si="9"/>
        <v>3</v>
      </c>
      <c r="BI34" s="178">
        <v>2.8</v>
      </c>
      <c r="BJ34" s="179">
        <v>-1.2</v>
      </c>
      <c r="BK34" s="27">
        <v>22</v>
      </c>
      <c r="BL34" s="34">
        <v>8</v>
      </c>
      <c r="BM34" s="96">
        <f t="shared" si="10"/>
        <v>58</v>
      </c>
      <c r="BN34" s="169">
        <v>5.9</v>
      </c>
      <c r="BO34" s="170">
        <v>-5.2</v>
      </c>
      <c r="BP34" s="29">
        <v>13</v>
      </c>
      <c r="BQ34" s="47">
        <v>0</v>
      </c>
      <c r="BR34" s="102">
        <f t="shared" si="11"/>
        <v>36</v>
      </c>
      <c r="BS34" s="178">
        <v>7.1</v>
      </c>
      <c r="BT34" s="179">
        <v>-3.6</v>
      </c>
      <c r="BU34" s="27">
        <v>1</v>
      </c>
      <c r="BV34" s="34">
        <v>2</v>
      </c>
      <c r="BW34" s="96">
        <f t="shared" si="12"/>
        <v>48</v>
      </c>
      <c r="BX34" s="169">
        <v>1.5</v>
      </c>
      <c r="BY34" s="170">
        <v>-2.8</v>
      </c>
      <c r="BZ34" s="29">
        <v>1</v>
      </c>
      <c r="CA34" s="47">
        <v>1</v>
      </c>
      <c r="CB34" s="102">
        <f t="shared" si="13"/>
        <v>28</v>
      </c>
      <c r="CC34" s="178">
        <v>2.2000000000000002</v>
      </c>
      <c r="CD34" s="179">
        <v>-2</v>
      </c>
      <c r="CE34" s="27">
        <v>3</v>
      </c>
      <c r="CF34" s="34">
        <v>3</v>
      </c>
      <c r="CG34" s="96">
        <f t="shared" si="14"/>
        <v>3</v>
      </c>
      <c r="CH34" s="169">
        <v>1.6</v>
      </c>
      <c r="CI34" s="170">
        <v>-2.1</v>
      </c>
      <c r="CJ34" s="29">
        <v>0</v>
      </c>
      <c r="CK34" s="47">
        <v>0</v>
      </c>
      <c r="CL34" s="102">
        <f t="shared" si="15"/>
        <v>0</v>
      </c>
      <c r="CM34" s="178">
        <v>2.9</v>
      </c>
      <c r="CN34" s="179">
        <v>0.6</v>
      </c>
      <c r="CO34" s="32">
        <v>0</v>
      </c>
      <c r="CP34" s="34">
        <v>0</v>
      </c>
      <c r="CQ34" s="96">
        <f t="shared" si="16"/>
        <v>16</v>
      </c>
      <c r="CR34" s="169">
        <v>11.8</v>
      </c>
      <c r="CS34" s="170">
        <v>4.8</v>
      </c>
      <c r="CT34" s="29">
        <v>0</v>
      </c>
      <c r="CU34" s="47">
        <v>0</v>
      </c>
      <c r="CV34" s="102">
        <f t="shared" si="17"/>
        <v>32</v>
      </c>
      <c r="CW34" s="178">
        <v>14.1</v>
      </c>
      <c r="CX34" s="179">
        <v>4.9000000000000004</v>
      </c>
      <c r="CY34" s="32">
        <v>0</v>
      </c>
      <c r="CZ34" s="34">
        <v>0</v>
      </c>
      <c r="DA34" s="121">
        <v>42</v>
      </c>
      <c r="DB34" s="120">
        <v>26</v>
      </c>
      <c r="DC34" s="85">
        <v>5</v>
      </c>
      <c r="DD34" s="85">
        <f>DD33+DC34</f>
        <v>45</v>
      </c>
      <c r="DE34" s="169">
        <v>5.4</v>
      </c>
      <c r="DF34" s="170">
        <v>2.8</v>
      </c>
      <c r="DG34" s="29">
        <v>0</v>
      </c>
      <c r="DH34" s="30" t="s">
        <v>68</v>
      </c>
      <c r="DI34" s="31">
        <v>7</v>
      </c>
      <c r="DJ34" s="178">
        <v>9.5</v>
      </c>
      <c r="DK34" s="179">
        <v>4.8</v>
      </c>
      <c r="DL34" s="32">
        <v>26</v>
      </c>
      <c r="DM34" s="37">
        <v>5</v>
      </c>
      <c r="DN34" s="27">
        <v>45</v>
      </c>
      <c r="DO34" s="27">
        <v>37</v>
      </c>
      <c r="DP34" s="27">
        <v>36</v>
      </c>
      <c r="DQ34" s="27">
        <v>123</v>
      </c>
      <c r="DR34" s="169">
        <v>5.0999999999999996</v>
      </c>
      <c r="DS34" s="170">
        <v>-0.8</v>
      </c>
      <c r="DT34" s="29">
        <v>0</v>
      </c>
      <c r="DU34" s="30" t="s">
        <v>68</v>
      </c>
      <c r="DV34" s="31">
        <v>1</v>
      </c>
      <c r="DW34" s="178">
        <v>5.8</v>
      </c>
      <c r="DX34" s="179">
        <v>0.5</v>
      </c>
      <c r="DY34" s="24">
        <v>37</v>
      </c>
      <c r="DZ34" s="19">
        <v>36</v>
      </c>
      <c r="EA34" s="123">
        <v>123</v>
      </c>
      <c r="EB34" s="24">
        <v>37</v>
      </c>
      <c r="EC34" s="19">
        <v>36</v>
      </c>
      <c r="ED34" s="19">
        <v>123</v>
      </c>
      <c r="EE34" s="171">
        <v>1.2</v>
      </c>
      <c r="EF34" s="172">
        <v>-3.9</v>
      </c>
      <c r="EG34" s="29">
        <v>3</v>
      </c>
      <c r="EH34" s="31">
        <v>2</v>
      </c>
      <c r="EI34" s="31">
        <v>22</v>
      </c>
      <c r="EJ34" s="178">
        <v>0.7</v>
      </c>
      <c r="EK34" s="179">
        <v>-4.0999999999999996</v>
      </c>
      <c r="EL34" s="32">
        <v>0</v>
      </c>
      <c r="EM34" s="28" t="s">
        <v>69</v>
      </c>
      <c r="EN34" s="27">
        <v>14</v>
      </c>
      <c r="EO34" s="169">
        <v>15.9</v>
      </c>
      <c r="EP34" s="170">
        <v>2.8</v>
      </c>
      <c r="EQ34" s="33">
        <v>27</v>
      </c>
      <c r="ER34" s="34">
        <v>25</v>
      </c>
      <c r="ES34" s="34">
        <v>69</v>
      </c>
      <c r="ET34" s="194">
        <v>3.5</v>
      </c>
      <c r="EU34" s="194">
        <v>-2.2000000000000002</v>
      </c>
      <c r="EV34" s="97"/>
    </row>
    <row r="35" spans="1:152" ht="17.25" thickTop="1" thickBot="1">
      <c r="A35" s="296"/>
      <c r="B35" s="26">
        <v>40870</v>
      </c>
      <c r="C35" s="27">
        <v>0</v>
      </c>
      <c r="D35" s="27">
        <v>0</v>
      </c>
      <c r="E35" s="149">
        <f t="shared" si="0"/>
        <v>10</v>
      </c>
      <c r="F35" s="168">
        <v>6.3</v>
      </c>
      <c r="G35" s="217">
        <v>-1.1000000000000001</v>
      </c>
      <c r="H35" s="252">
        <v>0</v>
      </c>
      <c r="I35" s="253">
        <v>0</v>
      </c>
      <c r="J35" s="149">
        <f t="shared" si="1"/>
        <v>17</v>
      </c>
      <c r="K35" s="177">
        <v>8</v>
      </c>
      <c r="L35" s="219">
        <v>-0.7</v>
      </c>
      <c r="M35" s="27">
        <v>0</v>
      </c>
      <c r="N35" s="27">
        <v>0</v>
      </c>
      <c r="O35" s="149">
        <f t="shared" si="2"/>
        <v>20</v>
      </c>
      <c r="P35" s="168">
        <v>15.8</v>
      </c>
      <c r="Q35" s="217">
        <v>8.6999999999999993</v>
      </c>
      <c r="R35" s="252">
        <v>0</v>
      </c>
      <c r="S35" s="253">
        <v>0</v>
      </c>
      <c r="T35" s="255">
        <f t="shared" si="3"/>
        <v>0</v>
      </c>
      <c r="U35" s="177">
        <v>17.3</v>
      </c>
      <c r="V35" s="219">
        <v>9.1</v>
      </c>
      <c r="W35" s="220">
        <v>0</v>
      </c>
      <c r="X35" s="162">
        <v>0</v>
      </c>
      <c r="Y35" s="149">
        <v>0</v>
      </c>
      <c r="Z35" s="159">
        <v>6.9</v>
      </c>
      <c r="AA35" s="221">
        <v>0.9</v>
      </c>
      <c r="AB35" s="222">
        <v>0</v>
      </c>
      <c r="AC35" s="163">
        <v>0</v>
      </c>
      <c r="AD35" s="150">
        <f t="shared" si="4"/>
        <v>0</v>
      </c>
      <c r="AE35" s="186">
        <v>10.4</v>
      </c>
      <c r="AF35" s="223">
        <v>1.8</v>
      </c>
      <c r="AG35" s="220">
        <v>0</v>
      </c>
      <c r="AH35" s="162">
        <v>0</v>
      </c>
      <c r="AI35" s="149">
        <v>0</v>
      </c>
      <c r="AJ35" s="193">
        <v>7.9</v>
      </c>
      <c r="AK35" s="224">
        <v>0.5</v>
      </c>
      <c r="AL35" s="222">
        <v>5</v>
      </c>
      <c r="AM35" s="152">
        <v>5</v>
      </c>
      <c r="AN35" s="150">
        <f t="shared" si="5"/>
        <v>15</v>
      </c>
      <c r="AO35" s="186">
        <v>3.9</v>
      </c>
      <c r="AP35" s="223">
        <v>0.4</v>
      </c>
      <c r="AQ35" s="220">
        <v>0</v>
      </c>
      <c r="AR35" s="162">
        <v>0</v>
      </c>
      <c r="AS35" s="149">
        <f t="shared" si="6"/>
        <v>49</v>
      </c>
      <c r="AT35" s="193">
        <v>2.5</v>
      </c>
      <c r="AU35" s="224">
        <v>-0.2</v>
      </c>
      <c r="AV35" s="151">
        <v>0</v>
      </c>
      <c r="AW35" s="152">
        <v>0</v>
      </c>
      <c r="AX35" s="150">
        <f t="shared" si="7"/>
        <v>25</v>
      </c>
      <c r="AY35" s="186">
        <v>13</v>
      </c>
      <c r="AZ35" s="190">
        <v>-0.2</v>
      </c>
      <c r="BA35" s="32">
        <v>6</v>
      </c>
      <c r="BB35" s="27">
        <v>6</v>
      </c>
      <c r="BC35" s="96">
        <f t="shared" si="8"/>
        <v>9</v>
      </c>
      <c r="BD35" s="169">
        <v>-0.1</v>
      </c>
      <c r="BE35" s="170">
        <v>-4</v>
      </c>
      <c r="BF35" s="29">
        <v>9</v>
      </c>
      <c r="BG35" s="47">
        <v>11</v>
      </c>
      <c r="BH35" s="102">
        <f t="shared" si="9"/>
        <v>14</v>
      </c>
      <c r="BI35" s="178">
        <v>1</v>
      </c>
      <c r="BJ35" s="179">
        <v>-3</v>
      </c>
      <c r="BK35" s="27">
        <v>0</v>
      </c>
      <c r="BL35" s="34">
        <v>0</v>
      </c>
      <c r="BM35" s="96">
        <f t="shared" si="10"/>
        <v>58</v>
      </c>
      <c r="BN35" s="169">
        <v>6.4</v>
      </c>
      <c r="BO35" s="170">
        <v>-0.5</v>
      </c>
      <c r="BP35" s="29">
        <v>3</v>
      </c>
      <c r="BQ35" s="47">
        <v>0</v>
      </c>
      <c r="BR35" s="102">
        <f t="shared" si="11"/>
        <v>36</v>
      </c>
      <c r="BS35" s="178">
        <v>5.6</v>
      </c>
      <c r="BT35" s="179">
        <v>-0.7</v>
      </c>
      <c r="BU35" s="27">
        <v>5</v>
      </c>
      <c r="BV35" s="34">
        <v>5</v>
      </c>
      <c r="BW35" s="96">
        <f t="shared" si="12"/>
        <v>53</v>
      </c>
      <c r="BX35" s="169">
        <v>-2.1</v>
      </c>
      <c r="BY35" s="170">
        <v>-8.4</v>
      </c>
      <c r="BZ35" s="29">
        <v>0</v>
      </c>
      <c r="CA35" s="47">
        <v>0</v>
      </c>
      <c r="CB35" s="102">
        <f t="shared" si="13"/>
        <v>28</v>
      </c>
      <c r="CC35" s="178">
        <v>-1.7</v>
      </c>
      <c r="CD35" s="179">
        <v>-7</v>
      </c>
      <c r="CE35" s="27">
        <v>5</v>
      </c>
      <c r="CF35" s="34">
        <v>8</v>
      </c>
      <c r="CG35" s="96">
        <f t="shared" si="14"/>
        <v>11</v>
      </c>
      <c r="CH35" s="169">
        <v>2.4</v>
      </c>
      <c r="CI35" s="170">
        <v>-1.9</v>
      </c>
      <c r="CJ35" s="29">
        <v>0</v>
      </c>
      <c r="CK35" s="47">
        <v>0</v>
      </c>
      <c r="CL35" s="102">
        <f t="shared" si="15"/>
        <v>0</v>
      </c>
      <c r="CM35" s="178">
        <v>5</v>
      </c>
      <c r="CN35" s="179">
        <v>0.3</v>
      </c>
      <c r="CO35" s="32">
        <v>0</v>
      </c>
      <c r="CP35" s="34">
        <v>0</v>
      </c>
      <c r="CQ35" s="96">
        <f t="shared" si="16"/>
        <v>16</v>
      </c>
      <c r="CR35" s="169">
        <v>5</v>
      </c>
      <c r="CS35" s="170">
        <v>0.9</v>
      </c>
      <c r="CT35" s="29">
        <v>0</v>
      </c>
      <c r="CU35" s="47">
        <v>0</v>
      </c>
      <c r="CV35" s="102">
        <f t="shared" si="17"/>
        <v>32</v>
      </c>
      <c r="CW35" s="178">
        <v>7.1</v>
      </c>
      <c r="CX35" s="179">
        <v>-0.3</v>
      </c>
      <c r="CY35" s="32">
        <v>0</v>
      </c>
      <c r="CZ35" s="34">
        <v>0</v>
      </c>
      <c r="DA35" s="121">
        <v>42</v>
      </c>
      <c r="DB35" s="120">
        <v>16</v>
      </c>
      <c r="DC35" s="85">
        <v>0</v>
      </c>
      <c r="DD35" s="85">
        <v>45</v>
      </c>
      <c r="DE35" s="169">
        <v>8.1999999999999993</v>
      </c>
      <c r="DF35" s="170">
        <v>3.2</v>
      </c>
      <c r="DG35" s="29">
        <v>0</v>
      </c>
      <c r="DH35" s="30" t="s">
        <v>68</v>
      </c>
      <c r="DI35" s="31">
        <v>7</v>
      </c>
      <c r="DJ35" s="178">
        <v>10</v>
      </c>
      <c r="DK35" s="179">
        <v>4</v>
      </c>
      <c r="DL35" s="32">
        <v>16</v>
      </c>
      <c r="DM35" s="27">
        <v>0</v>
      </c>
      <c r="DN35" s="27">
        <v>45</v>
      </c>
      <c r="DO35" s="27">
        <v>28</v>
      </c>
      <c r="DP35" s="28" t="s">
        <v>69</v>
      </c>
      <c r="DQ35" s="27">
        <v>123</v>
      </c>
      <c r="DR35" s="169">
        <v>1.7</v>
      </c>
      <c r="DS35" s="170">
        <v>-2.6</v>
      </c>
      <c r="DT35" s="29">
        <v>0</v>
      </c>
      <c r="DU35" s="30" t="s">
        <v>68</v>
      </c>
      <c r="DV35" s="31">
        <v>1</v>
      </c>
      <c r="DW35" s="178">
        <v>3.8</v>
      </c>
      <c r="DX35" s="179">
        <v>-2.2999999999999998</v>
      </c>
      <c r="DY35" s="32">
        <v>28</v>
      </c>
      <c r="DZ35" s="28" t="s">
        <v>69</v>
      </c>
      <c r="EA35" s="125">
        <v>123</v>
      </c>
      <c r="EB35" s="32">
        <v>28</v>
      </c>
      <c r="EC35" s="270" t="s">
        <v>69</v>
      </c>
      <c r="ED35" s="27">
        <v>123</v>
      </c>
      <c r="EE35" s="169">
        <v>4.5999999999999996</v>
      </c>
      <c r="EF35" s="170">
        <v>-0.9</v>
      </c>
      <c r="EG35" s="29">
        <v>0</v>
      </c>
      <c r="EH35" s="47">
        <v>1</v>
      </c>
      <c r="EI35" s="31">
        <v>23</v>
      </c>
      <c r="EJ35" s="178">
        <v>5.6</v>
      </c>
      <c r="EK35" s="179">
        <v>-0.6</v>
      </c>
      <c r="EL35" s="32">
        <v>0</v>
      </c>
      <c r="EM35" s="28" t="s">
        <v>69</v>
      </c>
      <c r="EN35" s="27">
        <v>14</v>
      </c>
      <c r="EO35" s="169">
        <v>7.6</v>
      </c>
      <c r="EP35" s="170">
        <v>3.1</v>
      </c>
      <c r="EQ35" s="33">
        <v>11</v>
      </c>
      <c r="ER35" s="35" t="s">
        <v>70</v>
      </c>
      <c r="ES35" s="34">
        <v>69</v>
      </c>
      <c r="ET35" s="194">
        <v>6.6</v>
      </c>
      <c r="EU35" s="194">
        <v>1.5</v>
      </c>
      <c r="EV35" s="97"/>
    </row>
    <row r="36" spans="1:152" ht="17.25" thickTop="1" thickBot="1">
      <c r="A36" s="296"/>
      <c r="B36" s="26">
        <v>40871</v>
      </c>
      <c r="C36" s="27">
        <v>3</v>
      </c>
      <c r="D36" s="27">
        <v>3</v>
      </c>
      <c r="E36" s="149">
        <f t="shared" si="0"/>
        <v>13</v>
      </c>
      <c r="F36" s="168">
        <v>2.2999999999999998</v>
      </c>
      <c r="G36" s="217">
        <v>-2.2999999999999998</v>
      </c>
      <c r="H36" s="252">
        <v>11</v>
      </c>
      <c r="I36" s="253">
        <v>12</v>
      </c>
      <c r="J36" s="149">
        <f t="shared" si="1"/>
        <v>29</v>
      </c>
      <c r="K36" s="177">
        <v>3.2</v>
      </c>
      <c r="L36" s="219">
        <v>-1.4</v>
      </c>
      <c r="M36" s="27">
        <v>0</v>
      </c>
      <c r="N36" s="27">
        <v>0</v>
      </c>
      <c r="O36" s="149">
        <f t="shared" si="2"/>
        <v>20</v>
      </c>
      <c r="P36" s="168">
        <v>8.8000000000000007</v>
      </c>
      <c r="Q36" s="217">
        <v>-2.7</v>
      </c>
      <c r="R36" s="252">
        <v>0</v>
      </c>
      <c r="S36" s="253">
        <v>0</v>
      </c>
      <c r="T36" s="255">
        <f t="shared" si="3"/>
        <v>0</v>
      </c>
      <c r="U36" s="177">
        <v>10</v>
      </c>
      <c r="V36" s="219">
        <v>-2.1</v>
      </c>
      <c r="W36" s="220">
        <v>0</v>
      </c>
      <c r="X36" s="162">
        <v>0</v>
      </c>
      <c r="Y36" s="149">
        <v>0</v>
      </c>
      <c r="Z36" s="159">
        <v>9.8000000000000007</v>
      </c>
      <c r="AA36" s="221">
        <v>1.1000000000000001</v>
      </c>
      <c r="AB36" s="222">
        <v>0</v>
      </c>
      <c r="AC36" s="163">
        <v>0</v>
      </c>
      <c r="AD36" s="150">
        <f t="shared" si="4"/>
        <v>0</v>
      </c>
      <c r="AE36" s="186">
        <v>3.5</v>
      </c>
      <c r="AF36" s="223">
        <v>0.4</v>
      </c>
      <c r="AG36" s="220">
        <v>0</v>
      </c>
      <c r="AH36" s="162">
        <v>0</v>
      </c>
      <c r="AI36" s="149">
        <v>0</v>
      </c>
      <c r="AJ36" s="193">
        <v>3.7</v>
      </c>
      <c r="AK36" s="224">
        <v>0.2</v>
      </c>
      <c r="AL36" s="222">
        <v>6</v>
      </c>
      <c r="AM36" s="152">
        <v>4</v>
      </c>
      <c r="AN36" s="150">
        <f t="shared" si="5"/>
        <v>19</v>
      </c>
      <c r="AO36" s="186">
        <v>5.4</v>
      </c>
      <c r="AP36" s="223">
        <v>0.3</v>
      </c>
      <c r="AQ36" s="220">
        <v>3</v>
      </c>
      <c r="AR36" s="162">
        <v>3</v>
      </c>
      <c r="AS36" s="149">
        <f t="shared" si="6"/>
        <v>52</v>
      </c>
      <c r="AT36" s="193">
        <v>1.7</v>
      </c>
      <c r="AU36" s="224">
        <v>-0.4</v>
      </c>
      <c r="AV36" s="151">
        <v>0</v>
      </c>
      <c r="AW36" s="152">
        <v>0</v>
      </c>
      <c r="AX36" s="150">
        <f t="shared" si="7"/>
        <v>25</v>
      </c>
      <c r="AY36" s="186">
        <v>16.8</v>
      </c>
      <c r="AZ36" s="190">
        <v>7.7</v>
      </c>
      <c r="BA36" s="32">
        <v>31</v>
      </c>
      <c r="BB36" s="27">
        <v>28</v>
      </c>
      <c r="BC36" s="96">
        <f t="shared" si="8"/>
        <v>37</v>
      </c>
      <c r="BD36" s="173">
        <v>0.7</v>
      </c>
      <c r="BE36" s="170">
        <v>-3.8</v>
      </c>
      <c r="BF36" s="29">
        <v>7</v>
      </c>
      <c r="BG36" s="47">
        <v>0</v>
      </c>
      <c r="BH36" s="102">
        <f t="shared" si="9"/>
        <v>14</v>
      </c>
      <c r="BI36" s="178">
        <v>3.9</v>
      </c>
      <c r="BJ36" s="179">
        <v>-3</v>
      </c>
      <c r="BK36" s="27">
        <v>2</v>
      </c>
      <c r="BL36" s="34">
        <v>3</v>
      </c>
      <c r="BM36" s="96">
        <f t="shared" si="10"/>
        <v>61</v>
      </c>
      <c r="BN36" s="173">
        <v>0.1</v>
      </c>
      <c r="BO36" s="170">
        <v>-3.9</v>
      </c>
      <c r="BP36" s="29">
        <v>7</v>
      </c>
      <c r="BQ36" s="47">
        <v>7</v>
      </c>
      <c r="BR36" s="102">
        <f t="shared" si="11"/>
        <v>43</v>
      </c>
      <c r="BS36" s="178">
        <v>-0.1</v>
      </c>
      <c r="BT36" s="179">
        <v>-2.8</v>
      </c>
      <c r="BU36" s="27">
        <v>12</v>
      </c>
      <c r="BV36" s="34">
        <v>12</v>
      </c>
      <c r="BW36" s="96">
        <f t="shared" si="12"/>
        <v>65</v>
      </c>
      <c r="BX36" s="173">
        <v>-2.6</v>
      </c>
      <c r="BY36" s="170">
        <v>-9.4</v>
      </c>
      <c r="BZ36" s="29">
        <v>0</v>
      </c>
      <c r="CA36" s="47">
        <v>0</v>
      </c>
      <c r="CB36" s="102">
        <f t="shared" si="13"/>
        <v>28</v>
      </c>
      <c r="CC36" s="178">
        <v>-0.9</v>
      </c>
      <c r="CD36" s="179">
        <v>-6.4</v>
      </c>
      <c r="CE36" s="27">
        <v>6</v>
      </c>
      <c r="CF36" s="34">
        <v>5</v>
      </c>
      <c r="CG36" s="96">
        <f t="shared" si="14"/>
        <v>16</v>
      </c>
      <c r="CH36" s="173">
        <v>-0.9</v>
      </c>
      <c r="CI36" s="170">
        <v>-5.5</v>
      </c>
      <c r="CJ36" s="29">
        <v>4</v>
      </c>
      <c r="CK36" s="47">
        <v>8</v>
      </c>
      <c r="CL36" s="102">
        <f t="shared" si="15"/>
        <v>8</v>
      </c>
      <c r="CM36" s="178">
        <v>1.5</v>
      </c>
      <c r="CN36" s="179">
        <v>-1.3</v>
      </c>
      <c r="CO36" s="32">
        <v>0</v>
      </c>
      <c r="CP36" s="34">
        <v>0</v>
      </c>
      <c r="CQ36" s="96">
        <f t="shared" si="16"/>
        <v>16</v>
      </c>
      <c r="CR36" s="173">
        <v>6.6</v>
      </c>
      <c r="CS36" s="170">
        <v>-0.5</v>
      </c>
      <c r="CT36" s="29">
        <v>0</v>
      </c>
      <c r="CU36" s="47">
        <v>0</v>
      </c>
      <c r="CV36" s="102">
        <f t="shared" si="17"/>
        <v>32</v>
      </c>
      <c r="CW36" s="178">
        <v>8.8000000000000007</v>
      </c>
      <c r="CX36" s="179">
        <v>-0.7</v>
      </c>
      <c r="CY36" s="32">
        <v>0</v>
      </c>
      <c r="CZ36" s="34">
        <v>0</v>
      </c>
      <c r="DA36" s="121">
        <v>42</v>
      </c>
      <c r="DB36" s="120">
        <v>27</v>
      </c>
      <c r="DC36" s="85">
        <v>15</v>
      </c>
      <c r="DD36" s="85">
        <f t="shared" ref="DD36:DD42" si="18">DD35+DC36</f>
        <v>60</v>
      </c>
      <c r="DE36" s="173">
        <v>7.7</v>
      </c>
      <c r="DF36" s="170">
        <v>-0.4</v>
      </c>
      <c r="DG36" s="29">
        <v>0</v>
      </c>
      <c r="DH36" s="30" t="s">
        <v>68</v>
      </c>
      <c r="DI36" s="31">
        <v>7</v>
      </c>
      <c r="DJ36" s="178">
        <v>8.4</v>
      </c>
      <c r="DK36" s="179">
        <v>1.6</v>
      </c>
      <c r="DL36" s="32">
        <v>27</v>
      </c>
      <c r="DM36" s="27">
        <v>12</v>
      </c>
      <c r="DN36" s="27">
        <v>57</v>
      </c>
      <c r="DO36" s="27">
        <v>6</v>
      </c>
      <c r="DP36" s="28" t="s">
        <v>69</v>
      </c>
      <c r="DQ36" s="27">
        <v>123</v>
      </c>
      <c r="DR36" s="169">
        <v>-1.4</v>
      </c>
      <c r="DS36" s="170">
        <v>-3.9</v>
      </c>
      <c r="DT36" s="29">
        <v>0</v>
      </c>
      <c r="DU36" s="47">
        <v>1</v>
      </c>
      <c r="DV36" s="31">
        <v>2</v>
      </c>
      <c r="DW36" s="178">
        <v>2.7</v>
      </c>
      <c r="DX36" s="179">
        <v>-1.4</v>
      </c>
      <c r="DY36" s="32">
        <v>6</v>
      </c>
      <c r="DZ36" s="28" t="s">
        <v>69</v>
      </c>
      <c r="EA36" s="125">
        <v>123</v>
      </c>
      <c r="EB36" s="32">
        <v>6</v>
      </c>
      <c r="EC36" s="270" t="s">
        <v>69</v>
      </c>
      <c r="ED36" s="27">
        <v>123</v>
      </c>
      <c r="EE36" s="169">
        <v>9</v>
      </c>
      <c r="EF36" s="170">
        <v>-0.4</v>
      </c>
      <c r="EG36" s="29">
        <v>0</v>
      </c>
      <c r="EH36" s="30" t="s">
        <v>68</v>
      </c>
      <c r="EI36" s="31">
        <v>23</v>
      </c>
      <c r="EJ36" s="178">
        <v>9.1999999999999993</v>
      </c>
      <c r="EK36" s="179">
        <v>4.2</v>
      </c>
      <c r="EL36" s="32">
        <v>0</v>
      </c>
      <c r="EM36" s="28" t="s">
        <v>69</v>
      </c>
      <c r="EN36" s="27">
        <v>14</v>
      </c>
      <c r="EO36" s="169">
        <v>4.4000000000000004</v>
      </c>
      <c r="EP36" s="170">
        <v>-2.5</v>
      </c>
      <c r="EQ36" s="33">
        <v>3</v>
      </c>
      <c r="ER36" s="35" t="s">
        <v>70</v>
      </c>
      <c r="ES36" s="34">
        <v>69</v>
      </c>
      <c r="ET36" s="194">
        <v>9.3000000000000007</v>
      </c>
      <c r="EU36" s="194">
        <v>0.8</v>
      </c>
      <c r="EV36" s="97"/>
    </row>
    <row r="37" spans="1:152" ht="17.25" thickTop="1" thickBot="1">
      <c r="A37" s="296"/>
      <c r="B37" s="36">
        <v>40872</v>
      </c>
      <c r="C37" s="27">
        <v>1</v>
      </c>
      <c r="D37" s="27">
        <v>2</v>
      </c>
      <c r="E37" s="149">
        <f t="shared" si="0"/>
        <v>15</v>
      </c>
      <c r="F37" s="168">
        <v>1.9</v>
      </c>
      <c r="G37" s="217">
        <v>-2.1</v>
      </c>
      <c r="H37" s="256">
        <v>9</v>
      </c>
      <c r="I37" s="257">
        <v>0</v>
      </c>
      <c r="J37" s="149">
        <f t="shared" si="1"/>
        <v>29</v>
      </c>
      <c r="K37" s="177">
        <v>6.8</v>
      </c>
      <c r="L37" s="219">
        <v>1.5</v>
      </c>
      <c r="M37" s="27">
        <v>21</v>
      </c>
      <c r="N37" s="27">
        <v>22</v>
      </c>
      <c r="O37" s="149">
        <f t="shared" si="2"/>
        <v>42</v>
      </c>
      <c r="P37" s="168">
        <v>-2.6</v>
      </c>
      <c r="Q37" s="217">
        <v>-5.7</v>
      </c>
      <c r="R37" s="256">
        <v>11</v>
      </c>
      <c r="S37" s="257">
        <v>14</v>
      </c>
      <c r="T37" s="255">
        <f t="shared" si="3"/>
        <v>14</v>
      </c>
      <c r="U37" s="177">
        <v>-1.4</v>
      </c>
      <c r="V37" s="219">
        <v>-4.9000000000000004</v>
      </c>
      <c r="W37" s="220">
        <v>0</v>
      </c>
      <c r="X37" s="162">
        <v>0</v>
      </c>
      <c r="Y37" s="149">
        <v>0</v>
      </c>
      <c r="Z37" s="159">
        <v>9.5</v>
      </c>
      <c r="AA37" s="221">
        <v>0.5</v>
      </c>
      <c r="AB37" s="222">
        <v>0</v>
      </c>
      <c r="AC37" s="163">
        <v>0</v>
      </c>
      <c r="AD37" s="150">
        <f t="shared" si="4"/>
        <v>0</v>
      </c>
      <c r="AE37" s="186">
        <v>3.3</v>
      </c>
      <c r="AF37" s="223">
        <v>0.4</v>
      </c>
      <c r="AG37" s="220">
        <v>0</v>
      </c>
      <c r="AH37" s="162">
        <v>0</v>
      </c>
      <c r="AI37" s="149">
        <v>0</v>
      </c>
      <c r="AJ37" s="193">
        <v>4.8</v>
      </c>
      <c r="AK37" s="224">
        <v>-0.9</v>
      </c>
      <c r="AL37" s="222">
        <v>0</v>
      </c>
      <c r="AM37" s="152">
        <v>0</v>
      </c>
      <c r="AN37" s="150">
        <f t="shared" si="5"/>
        <v>19</v>
      </c>
      <c r="AO37" s="186">
        <v>7.9</v>
      </c>
      <c r="AP37" s="223">
        <v>0.3</v>
      </c>
      <c r="AQ37" s="220">
        <v>2</v>
      </c>
      <c r="AR37" s="162">
        <v>4</v>
      </c>
      <c r="AS37" s="149">
        <f t="shared" si="6"/>
        <v>56</v>
      </c>
      <c r="AT37" s="193">
        <v>6.6</v>
      </c>
      <c r="AU37" s="224">
        <v>-1.6</v>
      </c>
      <c r="AV37" s="151">
        <v>0</v>
      </c>
      <c r="AW37" s="152">
        <v>0</v>
      </c>
      <c r="AX37" s="150">
        <f t="shared" si="7"/>
        <v>25</v>
      </c>
      <c r="AY37" s="186">
        <v>9.1999999999999993</v>
      </c>
      <c r="AZ37" s="190">
        <v>-0.9</v>
      </c>
      <c r="BA37" s="32">
        <v>35</v>
      </c>
      <c r="BB37" s="27">
        <v>17</v>
      </c>
      <c r="BC37" s="96">
        <f t="shared" si="8"/>
        <v>54</v>
      </c>
      <c r="BD37" s="169">
        <v>6.6</v>
      </c>
      <c r="BE37" s="170">
        <v>-1.7</v>
      </c>
      <c r="BF37" s="29">
        <v>5</v>
      </c>
      <c r="BG37" s="47">
        <v>0</v>
      </c>
      <c r="BH37" s="102">
        <f t="shared" si="9"/>
        <v>14</v>
      </c>
      <c r="BI37" s="178">
        <v>8.3000000000000007</v>
      </c>
      <c r="BJ37" s="179">
        <v>-0.2</v>
      </c>
      <c r="BK37" s="27">
        <v>1</v>
      </c>
      <c r="BL37" s="34">
        <v>0</v>
      </c>
      <c r="BM37" s="96">
        <f t="shared" si="10"/>
        <v>61</v>
      </c>
      <c r="BN37" s="169">
        <v>-1</v>
      </c>
      <c r="BO37" s="170">
        <v>-4.3</v>
      </c>
      <c r="BP37" s="29">
        <v>16</v>
      </c>
      <c r="BQ37" s="47">
        <v>10</v>
      </c>
      <c r="BR37" s="102">
        <f t="shared" si="11"/>
        <v>53</v>
      </c>
      <c r="BS37" s="178">
        <v>-1.9</v>
      </c>
      <c r="BT37" s="179">
        <v>-4.7</v>
      </c>
      <c r="BU37" s="27">
        <v>17</v>
      </c>
      <c r="BV37" s="34">
        <v>10</v>
      </c>
      <c r="BW37" s="96">
        <f t="shared" si="12"/>
        <v>75</v>
      </c>
      <c r="BX37" s="169">
        <v>-1.6</v>
      </c>
      <c r="BY37" s="170">
        <v>-9.9</v>
      </c>
      <c r="BZ37" s="29">
        <v>0</v>
      </c>
      <c r="CA37" s="47">
        <v>0</v>
      </c>
      <c r="CB37" s="102">
        <f t="shared" si="13"/>
        <v>28</v>
      </c>
      <c r="CC37" s="178">
        <v>1.2</v>
      </c>
      <c r="CD37" s="179">
        <v>-4.7</v>
      </c>
      <c r="CE37" s="27">
        <v>13</v>
      </c>
      <c r="CF37" s="34">
        <v>10</v>
      </c>
      <c r="CG37" s="96">
        <f t="shared" si="14"/>
        <v>26</v>
      </c>
      <c r="CH37" s="169">
        <v>-1</v>
      </c>
      <c r="CI37" s="170">
        <v>-7.3</v>
      </c>
      <c r="CJ37" s="29">
        <v>40</v>
      </c>
      <c r="CK37" s="47">
        <v>34</v>
      </c>
      <c r="CL37" s="102">
        <f t="shared" si="15"/>
        <v>42</v>
      </c>
      <c r="CM37" s="178">
        <v>1</v>
      </c>
      <c r="CN37" s="179">
        <v>-5.2</v>
      </c>
      <c r="CO37" s="32">
        <v>0</v>
      </c>
      <c r="CP37" s="34">
        <v>0</v>
      </c>
      <c r="CQ37" s="96">
        <f t="shared" si="16"/>
        <v>16</v>
      </c>
      <c r="CR37" s="169">
        <v>5.0999999999999996</v>
      </c>
      <c r="CS37" s="170">
        <v>-2.6</v>
      </c>
      <c r="CT37" s="29">
        <v>0</v>
      </c>
      <c r="CU37" s="47">
        <v>0</v>
      </c>
      <c r="CV37" s="102">
        <f t="shared" si="17"/>
        <v>32</v>
      </c>
      <c r="CW37" s="178">
        <v>6.1</v>
      </c>
      <c r="CX37" s="179">
        <v>-0.6</v>
      </c>
      <c r="CY37" s="32">
        <v>0</v>
      </c>
      <c r="CZ37" s="34">
        <v>0</v>
      </c>
      <c r="DA37" s="121">
        <v>42</v>
      </c>
      <c r="DB37" s="120">
        <v>41</v>
      </c>
      <c r="DC37" s="85">
        <v>15</v>
      </c>
      <c r="DD37" s="85">
        <f t="shared" si="18"/>
        <v>75</v>
      </c>
      <c r="DE37" s="169">
        <v>13.1</v>
      </c>
      <c r="DF37" s="170">
        <v>-1.9</v>
      </c>
      <c r="DG37" s="29">
        <v>0</v>
      </c>
      <c r="DH37" s="30" t="s">
        <v>68</v>
      </c>
      <c r="DI37" s="31">
        <v>7</v>
      </c>
      <c r="DJ37" s="178">
        <v>13.2</v>
      </c>
      <c r="DK37" s="179">
        <v>1.5</v>
      </c>
      <c r="DL37" s="32">
        <v>41</v>
      </c>
      <c r="DM37" s="27">
        <v>18</v>
      </c>
      <c r="DN37" s="27">
        <v>75</v>
      </c>
      <c r="DO37" s="27">
        <v>3</v>
      </c>
      <c r="DP37" s="28" t="s">
        <v>69</v>
      </c>
      <c r="DQ37" s="27">
        <v>123</v>
      </c>
      <c r="DR37" s="169">
        <v>2.7</v>
      </c>
      <c r="DS37" s="170">
        <v>-2.6</v>
      </c>
      <c r="DT37" s="29">
        <v>0</v>
      </c>
      <c r="DU37" s="30" t="s">
        <v>68</v>
      </c>
      <c r="DV37" s="31">
        <v>2</v>
      </c>
      <c r="DW37" s="178">
        <v>3.4</v>
      </c>
      <c r="DX37" s="179">
        <v>0.2</v>
      </c>
      <c r="DY37" s="32">
        <v>3</v>
      </c>
      <c r="DZ37" s="28" t="s">
        <v>69</v>
      </c>
      <c r="EA37" s="125">
        <v>123</v>
      </c>
      <c r="EB37" s="32">
        <v>3</v>
      </c>
      <c r="EC37" s="270" t="s">
        <v>69</v>
      </c>
      <c r="ED37" s="27">
        <v>123</v>
      </c>
      <c r="EE37" s="169">
        <v>1.7</v>
      </c>
      <c r="EF37" s="170">
        <v>-0.7</v>
      </c>
      <c r="EG37" s="29">
        <v>0</v>
      </c>
      <c r="EH37" s="30" t="s">
        <v>68</v>
      </c>
      <c r="EI37" s="31">
        <v>23</v>
      </c>
      <c r="EJ37" s="178">
        <v>2</v>
      </c>
      <c r="EK37" s="179">
        <v>-0.7</v>
      </c>
      <c r="EL37" s="32">
        <v>0</v>
      </c>
      <c r="EM37" s="28" t="s">
        <v>69</v>
      </c>
      <c r="EN37" s="27">
        <v>14</v>
      </c>
      <c r="EO37" s="169">
        <v>7.5</v>
      </c>
      <c r="EP37" s="170">
        <v>-1.1000000000000001</v>
      </c>
      <c r="EQ37" s="33">
        <v>0</v>
      </c>
      <c r="ER37" s="35" t="s">
        <v>70</v>
      </c>
      <c r="ES37" s="34">
        <v>69</v>
      </c>
      <c r="ET37" s="194">
        <v>6.3</v>
      </c>
      <c r="EU37" s="194">
        <v>-1.4</v>
      </c>
      <c r="EV37" s="97"/>
    </row>
    <row r="38" spans="1:152" ht="17.25" thickTop="1" thickBot="1">
      <c r="A38" s="296"/>
      <c r="B38" s="26">
        <v>40873</v>
      </c>
      <c r="C38" s="27">
        <v>0</v>
      </c>
      <c r="D38" s="27">
        <v>0</v>
      </c>
      <c r="E38" s="149">
        <f t="shared" si="0"/>
        <v>15</v>
      </c>
      <c r="F38" s="168">
        <v>11.1</v>
      </c>
      <c r="G38" s="217">
        <v>-3.9</v>
      </c>
      <c r="H38" s="218">
        <v>4</v>
      </c>
      <c r="I38" s="161">
        <v>0</v>
      </c>
      <c r="J38" s="149">
        <f t="shared" si="1"/>
        <v>29</v>
      </c>
      <c r="K38" s="177">
        <v>9.9</v>
      </c>
      <c r="L38" s="219">
        <v>-0.9</v>
      </c>
      <c r="M38" s="27">
        <v>19</v>
      </c>
      <c r="N38" s="27">
        <v>7</v>
      </c>
      <c r="O38" s="149">
        <f t="shared" si="2"/>
        <v>49</v>
      </c>
      <c r="P38" s="168">
        <v>0.5</v>
      </c>
      <c r="Q38" s="217">
        <v>-5.5</v>
      </c>
      <c r="R38" s="256">
        <v>6</v>
      </c>
      <c r="S38" s="257">
        <v>0</v>
      </c>
      <c r="T38" s="255">
        <f t="shared" si="3"/>
        <v>14</v>
      </c>
      <c r="U38" s="177">
        <v>0.3</v>
      </c>
      <c r="V38" s="219">
        <v>-3.1</v>
      </c>
      <c r="W38" s="220">
        <v>0</v>
      </c>
      <c r="X38" s="162">
        <v>0</v>
      </c>
      <c r="Y38" s="149">
        <v>0</v>
      </c>
      <c r="Z38" s="159">
        <v>12.6</v>
      </c>
      <c r="AA38" s="221">
        <v>2.6</v>
      </c>
      <c r="AB38" s="222">
        <v>0</v>
      </c>
      <c r="AC38" s="163">
        <v>0</v>
      </c>
      <c r="AD38" s="150">
        <f t="shared" si="4"/>
        <v>0</v>
      </c>
      <c r="AE38" s="186">
        <v>5.9</v>
      </c>
      <c r="AF38" s="223">
        <v>-0.5</v>
      </c>
      <c r="AG38" s="220">
        <v>6</v>
      </c>
      <c r="AH38" s="162">
        <v>6</v>
      </c>
      <c r="AI38" s="149">
        <v>6</v>
      </c>
      <c r="AJ38" s="193">
        <v>3.2</v>
      </c>
      <c r="AK38" s="224">
        <v>-1.6</v>
      </c>
      <c r="AL38" s="222">
        <v>0</v>
      </c>
      <c r="AM38" s="152">
        <v>0</v>
      </c>
      <c r="AN38" s="150">
        <f t="shared" si="5"/>
        <v>19</v>
      </c>
      <c r="AO38" s="186">
        <v>6.3</v>
      </c>
      <c r="AP38" s="223">
        <v>1.9</v>
      </c>
      <c r="AQ38" s="220">
        <v>0</v>
      </c>
      <c r="AR38" s="162">
        <v>0</v>
      </c>
      <c r="AS38" s="149">
        <f t="shared" si="6"/>
        <v>56</v>
      </c>
      <c r="AT38" s="193">
        <v>4.9000000000000004</v>
      </c>
      <c r="AU38" s="224">
        <v>0.4</v>
      </c>
      <c r="AV38" s="151">
        <v>6</v>
      </c>
      <c r="AW38" s="152">
        <v>7</v>
      </c>
      <c r="AX38" s="150">
        <f t="shared" si="7"/>
        <v>32</v>
      </c>
      <c r="AY38" s="186">
        <v>3.2</v>
      </c>
      <c r="AZ38" s="190">
        <v>-3.5</v>
      </c>
      <c r="BA38" s="32">
        <v>6</v>
      </c>
      <c r="BB38" s="27">
        <v>0</v>
      </c>
      <c r="BC38" s="96">
        <f t="shared" si="8"/>
        <v>54</v>
      </c>
      <c r="BD38" s="169">
        <v>7.6</v>
      </c>
      <c r="BE38" s="170">
        <v>0.8</v>
      </c>
      <c r="BF38" s="29">
        <v>0</v>
      </c>
      <c r="BG38" s="47">
        <v>0</v>
      </c>
      <c r="BH38" s="102">
        <f t="shared" si="9"/>
        <v>14</v>
      </c>
      <c r="BI38" s="178">
        <v>9.6</v>
      </c>
      <c r="BJ38" s="179">
        <v>2.6</v>
      </c>
      <c r="BK38" s="27">
        <v>4</v>
      </c>
      <c r="BL38" s="34">
        <v>4</v>
      </c>
      <c r="BM38" s="96">
        <f t="shared" si="10"/>
        <v>65</v>
      </c>
      <c r="BN38" s="169">
        <v>3</v>
      </c>
      <c r="BO38" s="170">
        <v>-4.5</v>
      </c>
      <c r="BP38" s="29">
        <v>15</v>
      </c>
      <c r="BQ38" s="47">
        <v>6</v>
      </c>
      <c r="BR38" s="102">
        <f t="shared" si="11"/>
        <v>59</v>
      </c>
      <c r="BS38" s="178">
        <v>3.6</v>
      </c>
      <c r="BT38" s="179">
        <v>-3.6</v>
      </c>
      <c r="BU38" s="27">
        <v>26</v>
      </c>
      <c r="BV38" s="34">
        <v>16</v>
      </c>
      <c r="BW38" s="96">
        <f t="shared" si="12"/>
        <v>91</v>
      </c>
      <c r="BX38" s="169">
        <v>0.9</v>
      </c>
      <c r="BY38" s="170">
        <v>-4.4000000000000004</v>
      </c>
      <c r="BZ38" s="29">
        <v>0</v>
      </c>
      <c r="CA38" s="47">
        <v>0</v>
      </c>
      <c r="CB38" s="102">
        <f t="shared" si="13"/>
        <v>28</v>
      </c>
      <c r="CC38" s="178">
        <v>2.8</v>
      </c>
      <c r="CD38" s="179">
        <v>-1.6</v>
      </c>
      <c r="CE38" s="27">
        <v>10</v>
      </c>
      <c r="CF38" s="34">
        <v>0</v>
      </c>
      <c r="CG38" s="96">
        <f t="shared" si="14"/>
        <v>26</v>
      </c>
      <c r="CH38" s="169">
        <v>6.2</v>
      </c>
      <c r="CI38" s="170">
        <v>-8.6</v>
      </c>
      <c r="CJ38" s="29">
        <v>33</v>
      </c>
      <c r="CK38" s="47">
        <v>4</v>
      </c>
      <c r="CL38" s="102">
        <f t="shared" si="15"/>
        <v>46</v>
      </c>
      <c r="CM38" s="178">
        <v>2.4</v>
      </c>
      <c r="CN38" s="179">
        <v>-6.9</v>
      </c>
      <c r="CO38" s="32">
        <v>0</v>
      </c>
      <c r="CP38" s="34">
        <v>0</v>
      </c>
      <c r="CQ38" s="96">
        <f t="shared" si="16"/>
        <v>16</v>
      </c>
      <c r="CR38" s="169">
        <v>7.2</v>
      </c>
      <c r="CS38" s="170">
        <v>-4.4000000000000004</v>
      </c>
      <c r="CT38" s="29">
        <v>0</v>
      </c>
      <c r="CU38" s="47">
        <v>0</v>
      </c>
      <c r="CV38" s="102">
        <f t="shared" si="17"/>
        <v>32</v>
      </c>
      <c r="CW38" s="178">
        <v>8.4</v>
      </c>
      <c r="CX38" s="179">
        <v>-2</v>
      </c>
      <c r="CY38" s="32">
        <v>0</v>
      </c>
      <c r="CZ38" s="34">
        <v>0</v>
      </c>
      <c r="DA38" s="121">
        <v>42</v>
      </c>
      <c r="DB38" s="120">
        <v>35</v>
      </c>
      <c r="DC38" s="85">
        <v>3</v>
      </c>
      <c r="DD38" s="85">
        <f t="shared" si="18"/>
        <v>78</v>
      </c>
      <c r="DE38" s="169">
        <v>12.8</v>
      </c>
      <c r="DF38" s="170">
        <v>0.6</v>
      </c>
      <c r="DG38" s="29">
        <v>0</v>
      </c>
      <c r="DH38" s="30" t="s">
        <v>68</v>
      </c>
      <c r="DI38" s="31">
        <v>7</v>
      </c>
      <c r="DJ38" s="178">
        <v>12.9</v>
      </c>
      <c r="DK38" s="179">
        <v>1.9</v>
      </c>
      <c r="DL38" s="32">
        <v>35</v>
      </c>
      <c r="DM38" s="27">
        <v>3</v>
      </c>
      <c r="DN38" s="27">
        <v>78</v>
      </c>
      <c r="DO38" s="27">
        <v>18</v>
      </c>
      <c r="DP38" s="27">
        <v>17</v>
      </c>
      <c r="DQ38" s="27">
        <v>140</v>
      </c>
      <c r="DR38" s="169">
        <v>5.2</v>
      </c>
      <c r="DS38" s="170">
        <v>-1</v>
      </c>
      <c r="DT38" s="29">
        <v>0</v>
      </c>
      <c r="DU38" s="30" t="s">
        <v>68</v>
      </c>
      <c r="DV38" s="31">
        <v>2</v>
      </c>
      <c r="DW38" s="178">
        <v>7.4</v>
      </c>
      <c r="DX38" s="179">
        <v>0.1</v>
      </c>
      <c r="DY38" s="32">
        <v>18</v>
      </c>
      <c r="DZ38" s="27">
        <v>17</v>
      </c>
      <c r="EA38" s="125">
        <v>140</v>
      </c>
      <c r="EB38" s="32">
        <v>18</v>
      </c>
      <c r="EC38" s="27">
        <v>17</v>
      </c>
      <c r="ED38" s="27">
        <v>140</v>
      </c>
      <c r="EE38" s="169">
        <v>3.1</v>
      </c>
      <c r="EF38" s="170">
        <v>-1.7</v>
      </c>
      <c r="EG38" s="29">
        <v>0</v>
      </c>
      <c r="EH38" s="31" t="s">
        <v>68</v>
      </c>
      <c r="EI38" s="31">
        <v>23</v>
      </c>
      <c r="EJ38" s="178">
        <v>4.4000000000000004</v>
      </c>
      <c r="EK38" s="179">
        <v>0.3</v>
      </c>
      <c r="EL38" s="32">
        <v>0</v>
      </c>
      <c r="EM38" s="28" t="s">
        <v>69</v>
      </c>
      <c r="EN38" s="27">
        <v>14</v>
      </c>
      <c r="EO38" s="169">
        <v>9</v>
      </c>
      <c r="EP38" s="170">
        <v>3.6</v>
      </c>
      <c r="EQ38" s="33">
        <v>0</v>
      </c>
      <c r="ER38" s="35" t="s">
        <v>70</v>
      </c>
      <c r="ES38" s="34">
        <v>69</v>
      </c>
      <c r="ET38" s="194">
        <v>4.8</v>
      </c>
      <c r="EU38" s="194">
        <v>1.4</v>
      </c>
      <c r="EV38" s="97"/>
    </row>
    <row r="39" spans="1:152" ht="17.25" thickTop="1" thickBot="1">
      <c r="A39" s="296"/>
      <c r="B39" s="26">
        <v>40874</v>
      </c>
      <c r="C39" s="27">
        <v>0</v>
      </c>
      <c r="D39" s="27">
        <v>0</v>
      </c>
      <c r="E39" s="149">
        <f t="shared" si="0"/>
        <v>15</v>
      </c>
      <c r="F39" s="168">
        <v>13</v>
      </c>
      <c r="G39" s="217">
        <v>5.5</v>
      </c>
      <c r="H39" s="218">
        <v>0</v>
      </c>
      <c r="I39" s="161">
        <v>0</v>
      </c>
      <c r="J39" s="149">
        <f t="shared" si="1"/>
        <v>29</v>
      </c>
      <c r="K39" s="177">
        <v>13.4</v>
      </c>
      <c r="L39" s="219">
        <v>6.6</v>
      </c>
      <c r="M39" s="27">
        <v>12</v>
      </c>
      <c r="N39" s="27">
        <v>0</v>
      </c>
      <c r="O39" s="149">
        <f t="shared" si="2"/>
        <v>49</v>
      </c>
      <c r="P39" s="168">
        <v>4.4000000000000004</v>
      </c>
      <c r="Q39" s="217">
        <v>-1.5</v>
      </c>
      <c r="R39" s="256">
        <v>7</v>
      </c>
      <c r="S39" s="257">
        <v>3</v>
      </c>
      <c r="T39" s="255">
        <f t="shared" si="3"/>
        <v>17</v>
      </c>
      <c r="U39" s="177">
        <v>4.2</v>
      </c>
      <c r="V39" s="219">
        <v>-0.5</v>
      </c>
      <c r="W39" s="220">
        <v>0</v>
      </c>
      <c r="X39" s="162">
        <v>0</v>
      </c>
      <c r="Y39" s="149">
        <v>0</v>
      </c>
      <c r="Z39" s="159">
        <v>3.7</v>
      </c>
      <c r="AA39" s="221">
        <v>0.5</v>
      </c>
      <c r="AB39" s="222">
        <v>1</v>
      </c>
      <c r="AC39" s="163">
        <v>1</v>
      </c>
      <c r="AD39" s="150">
        <f t="shared" si="4"/>
        <v>1</v>
      </c>
      <c r="AE39" s="186">
        <v>4.7</v>
      </c>
      <c r="AF39" s="223">
        <v>0.7</v>
      </c>
      <c r="AG39" s="220">
        <v>16</v>
      </c>
      <c r="AH39" s="162">
        <v>11</v>
      </c>
      <c r="AI39" s="149">
        <v>17</v>
      </c>
      <c r="AJ39" s="193">
        <v>4.7</v>
      </c>
      <c r="AK39" s="224">
        <v>-0.9</v>
      </c>
      <c r="AL39" s="222">
        <v>0</v>
      </c>
      <c r="AM39" s="152">
        <v>0</v>
      </c>
      <c r="AN39" s="150">
        <f t="shared" si="5"/>
        <v>19</v>
      </c>
      <c r="AO39" s="186">
        <v>2.8</v>
      </c>
      <c r="AP39" s="223">
        <v>1.5</v>
      </c>
      <c r="AQ39" s="220">
        <v>8</v>
      </c>
      <c r="AR39" s="162">
        <v>8</v>
      </c>
      <c r="AS39" s="149">
        <f t="shared" si="6"/>
        <v>64</v>
      </c>
      <c r="AT39" s="193">
        <v>2.6</v>
      </c>
      <c r="AU39" s="224">
        <v>-0.7</v>
      </c>
      <c r="AV39" s="151">
        <v>4</v>
      </c>
      <c r="AW39" s="152">
        <v>0</v>
      </c>
      <c r="AX39" s="150">
        <f t="shared" si="7"/>
        <v>32</v>
      </c>
      <c r="AY39" s="186">
        <v>6.9</v>
      </c>
      <c r="AZ39" s="190">
        <v>-2.2999999999999998</v>
      </c>
      <c r="BA39" s="32">
        <v>3</v>
      </c>
      <c r="BB39" s="27">
        <v>0</v>
      </c>
      <c r="BC39" s="96">
        <f t="shared" si="8"/>
        <v>54</v>
      </c>
      <c r="BD39" s="169">
        <v>12.1</v>
      </c>
      <c r="BE39" s="170">
        <v>3.6</v>
      </c>
      <c r="BF39" s="29">
        <v>0</v>
      </c>
      <c r="BG39" s="47">
        <v>0</v>
      </c>
      <c r="BH39" s="102">
        <f t="shared" si="9"/>
        <v>14</v>
      </c>
      <c r="BI39" s="178">
        <v>14</v>
      </c>
      <c r="BJ39" s="179">
        <v>2.5</v>
      </c>
      <c r="BK39" s="27">
        <v>12</v>
      </c>
      <c r="BL39" s="34">
        <v>11</v>
      </c>
      <c r="BM39" s="96">
        <f t="shared" si="10"/>
        <v>76</v>
      </c>
      <c r="BN39" s="169">
        <v>-0.6</v>
      </c>
      <c r="BO39" s="170">
        <v>-5.9</v>
      </c>
      <c r="BP39" s="29">
        <v>10</v>
      </c>
      <c r="BQ39" s="47">
        <v>3</v>
      </c>
      <c r="BR39" s="102">
        <f t="shared" si="11"/>
        <v>62</v>
      </c>
      <c r="BS39" s="178">
        <v>0.4</v>
      </c>
      <c r="BT39" s="179">
        <v>-4.9000000000000004</v>
      </c>
      <c r="BU39" s="27">
        <v>17</v>
      </c>
      <c r="BV39" s="34">
        <v>3</v>
      </c>
      <c r="BW39" s="96">
        <f t="shared" si="12"/>
        <v>94</v>
      </c>
      <c r="BX39" s="169">
        <v>8.1999999999999993</v>
      </c>
      <c r="BY39" s="170">
        <v>-2.9</v>
      </c>
      <c r="BZ39" s="29">
        <v>0</v>
      </c>
      <c r="CA39" s="47">
        <v>0</v>
      </c>
      <c r="CB39" s="102">
        <f t="shared" si="13"/>
        <v>28</v>
      </c>
      <c r="CC39" s="178">
        <v>9.1</v>
      </c>
      <c r="CD39" s="179">
        <v>-0.6</v>
      </c>
      <c r="CE39" s="27">
        <v>3</v>
      </c>
      <c r="CF39" s="34">
        <v>0</v>
      </c>
      <c r="CG39" s="96">
        <f t="shared" si="14"/>
        <v>26</v>
      </c>
      <c r="CH39" s="169">
        <v>6.2</v>
      </c>
      <c r="CI39" s="170">
        <v>0.1</v>
      </c>
      <c r="CJ39" s="29">
        <v>24</v>
      </c>
      <c r="CK39" s="47">
        <v>1</v>
      </c>
      <c r="CL39" s="102">
        <f t="shared" si="15"/>
        <v>47</v>
      </c>
      <c r="CM39" s="178">
        <v>4.0999999999999996</v>
      </c>
      <c r="CN39" s="179">
        <v>0.9</v>
      </c>
      <c r="CO39" s="32">
        <v>0</v>
      </c>
      <c r="CP39" s="34">
        <v>0</v>
      </c>
      <c r="CQ39" s="96">
        <f t="shared" si="16"/>
        <v>16</v>
      </c>
      <c r="CR39" s="169">
        <v>7.7</v>
      </c>
      <c r="CS39" s="170">
        <v>-2.2999999999999998</v>
      </c>
      <c r="CT39" s="29">
        <v>0</v>
      </c>
      <c r="CU39" s="47">
        <v>0</v>
      </c>
      <c r="CV39" s="102">
        <f t="shared" si="17"/>
        <v>32</v>
      </c>
      <c r="CW39" s="178">
        <v>10.199999999999999</v>
      </c>
      <c r="CX39" s="179">
        <v>0.5</v>
      </c>
      <c r="CY39" s="32">
        <v>0</v>
      </c>
      <c r="CZ39" s="34">
        <v>0</v>
      </c>
      <c r="DA39" s="121">
        <v>42</v>
      </c>
      <c r="DB39" s="120">
        <v>20</v>
      </c>
      <c r="DC39" s="85">
        <v>0</v>
      </c>
      <c r="DD39" s="85">
        <f t="shared" si="18"/>
        <v>78</v>
      </c>
      <c r="DE39" s="169">
        <v>5.0999999999999996</v>
      </c>
      <c r="DF39" s="170">
        <v>0.2</v>
      </c>
      <c r="DG39" s="29">
        <v>1</v>
      </c>
      <c r="DH39" s="47">
        <v>1</v>
      </c>
      <c r="DI39" s="31">
        <v>8</v>
      </c>
      <c r="DJ39" s="178">
        <v>4.2</v>
      </c>
      <c r="DK39" s="179">
        <v>-0.1</v>
      </c>
      <c r="DL39" s="32">
        <v>20</v>
      </c>
      <c r="DM39" s="27">
        <v>0</v>
      </c>
      <c r="DN39" s="27">
        <v>78</v>
      </c>
      <c r="DO39" s="27">
        <v>12</v>
      </c>
      <c r="DP39" s="28" t="s">
        <v>69</v>
      </c>
      <c r="DQ39" s="27">
        <v>140</v>
      </c>
      <c r="DR39" s="169">
        <v>2.9</v>
      </c>
      <c r="DS39" s="170">
        <v>-3</v>
      </c>
      <c r="DT39" s="29">
        <v>0</v>
      </c>
      <c r="DU39" s="30" t="s">
        <v>68</v>
      </c>
      <c r="DV39" s="31">
        <v>2</v>
      </c>
      <c r="DW39" s="178">
        <v>3.4</v>
      </c>
      <c r="DX39" s="179">
        <v>-3.5</v>
      </c>
      <c r="DY39" s="32">
        <v>12</v>
      </c>
      <c r="DZ39" s="28" t="s">
        <v>69</v>
      </c>
      <c r="EA39" s="125">
        <v>140</v>
      </c>
      <c r="EB39" s="32">
        <v>12</v>
      </c>
      <c r="EC39" s="270" t="s">
        <v>69</v>
      </c>
      <c r="ED39" s="27">
        <v>140</v>
      </c>
      <c r="EE39" s="169">
        <v>6</v>
      </c>
      <c r="EF39" s="170">
        <v>0.7</v>
      </c>
      <c r="EG39" s="29">
        <v>0</v>
      </c>
      <c r="EH39" s="30" t="s">
        <v>68</v>
      </c>
      <c r="EI39" s="31">
        <v>23</v>
      </c>
      <c r="EJ39" s="178">
        <v>7.8</v>
      </c>
      <c r="EK39" s="179">
        <v>1.8</v>
      </c>
      <c r="EL39" s="32">
        <v>0</v>
      </c>
      <c r="EM39" s="28" t="s">
        <v>69</v>
      </c>
      <c r="EN39" s="27">
        <v>14</v>
      </c>
      <c r="EO39" s="169">
        <v>3.6</v>
      </c>
      <c r="EP39" s="170">
        <v>0.7</v>
      </c>
      <c r="EQ39" s="33">
        <v>0</v>
      </c>
      <c r="ER39" s="35" t="s">
        <v>70</v>
      </c>
      <c r="ES39" s="34">
        <v>69</v>
      </c>
      <c r="ET39" s="194">
        <v>6.6</v>
      </c>
      <c r="EU39" s="194">
        <v>-1.7</v>
      </c>
      <c r="EV39" s="97"/>
    </row>
    <row r="40" spans="1:152" ht="17.25" thickTop="1" thickBot="1">
      <c r="A40" s="296"/>
      <c r="B40" s="26">
        <v>40875</v>
      </c>
      <c r="C40" s="27">
        <v>0</v>
      </c>
      <c r="D40" s="27">
        <v>0</v>
      </c>
      <c r="E40" s="149">
        <f t="shared" si="0"/>
        <v>15</v>
      </c>
      <c r="F40" s="168">
        <v>6.8</v>
      </c>
      <c r="G40" s="217">
        <v>0.1</v>
      </c>
      <c r="H40" s="218">
        <v>0</v>
      </c>
      <c r="I40" s="161">
        <v>0</v>
      </c>
      <c r="J40" s="149">
        <f t="shared" si="1"/>
        <v>29</v>
      </c>
      <c r="K40" s="177">
        <v>8.8000000000000007</v>
      </c>
      <c r="L40" s="219">
        <v>2.4</v>
      </c>
      <c r="M40" s="27">
        <v>6</v>
      </c>
      <c r="N40" s="27">
        <v>0</v>
      </c>
      <c r="O40" s="149">
        <f t="shared" si="2"/>
        <v>49</v>
      </c>
      <c r="P40" s="168">
        <v>11</v>
      </c>
      <c r="Q40" s="217">
        <v>-0.2</v>
      </c>
      <c r="R40" s="256">
        <v>1</v>
      </c>
      <c r="S40" s="257">
        <v>0</v>
      </c>
      <c r="T40" s="255">
        <f t="shared" si="3"/>
        <v>17</v>
      </c>
      <c r="U40" s="177">
        <v>12.1</v>
      </c>
      <c r="V40" s="219">
        <v>0.3</v>
      </c>
      <c r="W40" s="220">
        <v>0</v>
      </c>
      <c r="X40" s="162">
        <v>0</v>
      </c>
      <c r="Y40" s="149">
        <v>0</v>
      </c>
      <c r="Z40" s="159">
        <v>3.9</v>
      </c>
      <c r="AA40" s="221">
        <v>1.4</v>
      </c>
      <c r="AB40" s="222">
        <v>1</v>
      </c>
      <c r="AC40" s="163">
        <v>3</v>
      </c>
      <c r="AD40" s="150">
        <f t="shared" si="4"/>
        <v>4</v>
      </c>
      <c r="AE40" s="186">
        <v>7.9</v>
      </c>
      <c r="AF40" s="223">
        <v>0.4</v>
      </c>
      <c r="AG40" s="220">
        <v>13</v>
      </c>
      <c r="AH40" s="162">
        <v>2</v>
      </c>
      <c r="AI40" s="149">
        <v>19</v>
      </c>
      <c r="AJ40" s="193">
        <v>5.3</v>
      </c>
      <c r="AK40" s="224">
        <v>-2.9</v>
      </c>
      <c r="AL40" s="222">
        <v>0</v>
      </c>
      <c r="AM40" s="152">
        <v>0</v>
      </c>
      <c r="AN40" s="150">
        <f t="shared" si="5"/>
        <v>19</v>
      </c>
      <c r="AO40" s="186">
        <v>2.8</v>
      </c>
      <c r="AP40" s="223">
        <v>0.5</v>
      </c>
      <c r="AQ40" s="220">
        <v>2</v>
      </c>
      <c r="AR40" s="162">
        <v>0</v>
      </c>
      <c r="AS40" s="149">
        <f t="shared" si="6"/>
        <v>64</v>
      </c>
      <c r="AT40" s="193">
        <v>1.2</v>
      </c>
      <c r="AU40" s="224">
        <v>-1.7</v>
      </c>
      <c r="AV40" s="151">
        <v>0</v>
      </c>
      <c r="AW40" s="152">
        <v>0</v>
      </c>
      <c r="AX40" s="150">
        <f t="shared" si="7"/>
        <v>32</v>
      </c>
      <c r="AY40" s="186">
        <v>-0.8</v>
      </c>
      <c r="AZ40" s="190">
        <v>-5.4</v>
      </c>
      <c r="BA40" s="32">
        <v>0</v>
      </c>
      <c r="BB40" s="27">
        <v>0</v>
      </c>
      <c r="BC40" s="96">
        <f t="shared" si="8"/>
        <v>54</v>
      </c>
      <c r="BD40" s="169">
        <v>5.8</v>
      </c>
      <c r="BE40" s="170">
        <v>-1.2</v>
      </c>
      <c r="BF40" s="29">
        <v>0</v>
      </c>
      <c r="BG40" s="47">
        <v>0</v>
      </c>
      <c r="BH40" s="102">
        <f t="shared" si="9"/>
        <v>14</v>
      </c>
      <c r="BI40" s="178">
        <v>6.4</v>
      </c>
      <c r="BJ40" s="179">
        <v>1</v>
      </c>
      <c r="BK40" s="27">
        <v>6</v>
      </c>
      <c r="BL40" s="34">
        <v>0</v>
      </c>
      <c r="BM40" s="96">
        <f t="shared" si="10"/>
        <v>76</v>
      </c>
      <c r="BN40" s="169">
        <v>8.3000000000000007</v>
      </c>
      <c r="BO40" s="170">
        <v>-3.1</v>
      </c>
      <c r="BP40" s="29">
        <v>9</v>
      </c>
      <c r="BQ40" s="47">
        <v>0</v>
      </c>
      <c r="BR40" s="102">
        <f t="shared" si="11"/>
        <v>62</v>
      </c>
      <c r="BS40" s="178">
        <v>7.5</v>
      </c>
      <c r="BT40" s="179">
        <v>-2.2000000000000002</v>
      </c>
      <c r="BU40" s="27">
        <v>10</v>
      </c>
      <c r="BV40" s="34">
        <v>3</v>
      </c>
      <c r="BW40" s="96">
        <f t="shared" si="12"/>
        <v>97</v>
      </c>
      <c r="BX40" s="169">
        <v>3.7</v>
      </c>
      <c r="BY40" s="170">
        <v>-2.6</v>
      </c>
      <c r="BZ40" s="29">
        <v>1</v>
      </c>
      <c r="CA40" s="47">
        <v>1</v>
      </c>
      <c r="CB40" s="102">
        <f t="shared" si="13"/>
        <v>29</v>
      </c>
      <c r="CC40" s="178">
        <v>4.3</v>
      </c>
      <c r="CD40" s="179">
        <v>-0.1</v>
      </c>
      <c r="CE40" s="27">
        <v>2</v>
      </c>
      <c r="CF40" s="34">
        <v>1</v>
      </c>
      <c r="CG40" s="96">
        <f t="shared" si="14"/>
        <v>27</v>
      </c>
      <c r="CH40" s="169">
        <v>3.3</v>
      </c>
      <c r="CI40" s="170">
        <v>-3.2</v>
      </c>
      <c r="CJ40" s="29">
        <v>16</v>
      </c>
      <c r="CK40" s="47">
        <v>1</v>
      </c>
      <c r="CL40" s="102">
        <f t="shared" si="15"/>
        <v>48</v>
      </c>
      <c r="CM40" s="178">
        <v>4.5</v>
      </c>
      <c r="CN40" s="179">
        <v>0.1</v>
      </c>
      <c r="CO40" s="32">
        <v>0</v>
      </c>
      <c r="CP40" s="34">
        <v>0</v>
      </c>
      <c r="CQ40" s="96">
        <f t="shared" si="16"/>
        <v>16</v>
      </c>
      <c r="CR40" s="169">
        <v>9.1999999999999993</v>
      </c>
      <c r="CS40" s="170">
        <v>2</v>
      </c>
      <c r="CT40" s="29">
        <v>0</v>
      </c>
      <c r="CU40" s="47">
        <v>0</v>
      </c>
      <c r="CV40" s="102">
        <f t="shared" si="17"/>
        <v>32</v>
      </c>
      <c r="CW40" s="178">
        <v>9.9</v>
      </c>
      <c r="CX40" s="179">
        <v>4.2</v>
      </c>
      <c r="CY40" s="32">
        <v>13</v>
      </c>
      <c r="CZ40" s="34">
        <v>14</v>
      </c>
      <c r="DA40" s="121">
        <v>56</v>
      </c>
      <c r="DB40" s="120">
        <v>27</v>
      </c>
      <c r="DC40" s="85">
        <v>13</v>
      </c>
      <c r="DD40" s="85">
        <f t="shared" si="18"/>
        <v>91</v>
      </c>
      <c r="DE40" s="169">
        <v>2.1</v>
      </c>
      <c r="DF40" s="170">
        <v>-3</v>
      </c>
      <c r="DG40" s="29">
        <v>5</v>
      </c>
      <c r="DH40" s="47">
        <v>9</v>
      </c>
      <c r="DI40" s="31">
        <v>17</v>
      </c>
      <c r="DJ40" s="178">
        <v>1.9</v>
      </c>
      <c r="DK40" s="179">
        <v>-2.2000000000000002</v>
      </c>
      <c r="DL40" s="32">
        <v>27</v>
      </c>
      <c r="DM40" s="34">
        <v>13</v>
      </c>
      <c r="DN40" s="27">
        <v>91</v>
      </c>
      <c r="DO40" s="27">
        <v>5</v>
      </c>
      <c r="DP40" s="28" t="s">
        <v>69</v>
      </c>
      <c r="DQ40" s="27">
        <v>140</v>
      </c>
      <c r="DR40" s="169">
        <v>4.5999999999999996</v>
      </c>
      <c r="DS40" s="170">
        <v>-3.6</v>
      </c>
      <c r="DT40" s="29">
        <v>5</v>
      </c>
      <c r="DU40" s="47">
        <v>9</v>
      </c>
      <c r="DV40" s="31">
        <v>11</v>
      </c>
      <c r="DW40" s="178">
        <v>5.7</v>
      </c>
      <c r="DX40" s="179">
        <v>-3.5</v>
      </c>
      <c r="DY40" s="32">
        <v>5</v>
      </c>
      <c r="DZ40" s="28" t="s">
        <v>69</v>
      </c>
      <c r="EA40" s="125">
        <v>140</v>
      </c>
      <c r="EB40" s="32">
        <v>5</v>
      </c>
      <c r="EC40" s="270" t="s">
        <v>69</v>
      </c>
      <c r="ED40" s="27">
        <v>140</v>
      </c>
      <c r="EE40" s="169">
        <v>5.9</v>
      </c>
      <c r="EF40" s="170">
        <v>-1</v>
      </c>
      <c r="EG40" s="29">
        <v>0</v>
      </c>
      <c r="EH40" s="30" t="s">
        <v>68</v>
      </c>
      <c r="EI40" s="31">
        <v>23</v>
      </c>
      <c r="EJ40" s="178">
        <v>9.6</v>
      </c>
      <c r="EK40" s="179">
        <v>-0.2</v>
      </c>
      <c r="EL40" s="32">
        <v>0</v>
      </c>
      <c r="EM40" s="28" t="s">
        <v>69</v>
      </c>
      <c r="EN40" s="27">
        <v>14</v>
      </c>
      <c r="EO40" s="169">
        <v>5.7</v>
      </c>
      <c r="EP40" s="170">
        <v>-0.9</v>
      </c>
      <c r="EQ40" s="33">
        <v>0</v>
      </c>
      <c r="ER40" s="35" t="s">
        <v>70</v>
      </c>
      <c r="ES40" s="34">
        <v>69</v>
      </c>
      <c r="ET40" s="194">
        <v>2.2999999999999998</v>
      </c>
      <c r="EU40" s="194">
        <v>0.3</v>
      </c>
      <c r="EV40" s="97"/>
    </row>
    <row r="41" spans="1:152" ht="17.25" thickTop="1" thickBot="1">
      <c r="A41" s="296"/>
      <c r="B41" s="36">
        <v>40876</v>
      </c>
      <c r="C41" s="27">
        <v>0</v>
      </c>
      <c r="D41" s="27">
        <v>0</v>
      </c>
      <c r="E41" s="149">
        <f>E40+D41</f>
        <v>15</v>
      </c>
      <c r="F41" s="169">
        <v>2.2999999999999998</v>
      </c>
      <c r="G41" s="170">
        <v>-1</v>
      </c>
      <c r="H41" s="256">
        <v>0</v>
      </c>
      <c r="I41" s="257">
        <v>0</v>
      </c>
      <c r="J41" s="149">
        <f>J40+I41</f>
        <v>29</v>
      </c>
      <c r="K41" s="177">
        <v>4.5999999999999996</v>
      </c>
      <c r="L41" s="219">
        <v>-0.9</v>
      </c>
      <c r="M41" s="27">
        <v>10</v>
      </c>
      <c r="N41" s="27">
        <v>11</v>
      </c>
      <c r="O41" s="149">
        <f>O40+N41</f>
        <v>60</v>
      </c>
      <c r="P41" s="169">
        <v>0.7</v>
      </c>
      <c r="Q41" s="170">
        <v>-4.8</v>
      </c>
      <c r="R41" s="256">
        <v>1</v>
      </c>
      <c r="S41" s="257">
        <v>1</v>
      </c>
      <c r="T41" s="255">
        <f>T40+S41</f>
        <v>18</v>
      </c>
      <c r="U41" s="177">
        <v>0.8</v>
      </c>
      <c r="V41" s="219">
        <v>-4.2</v>
      </c>
      <c r="W41" s="220">
        <v>0</v>
      </c>
      <c r="X41" s="162">
        <v>0</v>
      </c>
      <c r="Y41" s="149">
        <v>0</v>
      </c>
      <c r="Z41" s="159">
        <v>14.6</v>
      </c>
      <c r="AA41" s="221">
        <v>3.2</v>
      </c>
      <c r="AB41" s="222">
        <v>0</v>
      </c>
      <c r="AC41" s="163">
        <v>0</v>
      </c>
      <c r="AD41" s="150">
        <f>AD40+AC41</f>
        <v>4</v>
      </c>
      <c r="AE41" s="186">
        <v>11.8</v>
      </c>
      <c r="AF41" s="223">
        <v>-0.2</v>
      </c>
      <c r="AG41" s="220">
        <v>9</v>
      </c>
      <c r="AH41" s="162">
        <v>0</v>
      </c>
      <c r="AI41" s="149">
        <v>19</v>
      </c>
      <c r="AJ41" s="193">
        <v>8.4</v>
      </c>
      <c r="AK41" s="224">
        <v>-4</v>
      </c>
      <c r="AL41" s="222">
        <v>0</v>
      </c>
      <c r="AM41" s="152">
        <v>0</v>
      </c>
      <c r="AN41" s="150">
        <f>AN40+AM41</f>
        <v>19</v>
      </c>
      <c r="AO41" s="186">
        <v>3.8</v>
      </c>
      <c r="AP41" s="223">
        <v>0.6</v>
      </c>
      <c r="AQ41" s="220">
        <v>1</v>
      </c>
      <c r="AR41" s="162">
        <v>1</v>
      </c>
      <c r="AS41" s="149">
        <f>AS40+AR41</f>
        <v>65</v>
      </c>
      <c r="AT41" s="193">
        <v>3</v>
      </c>
      <c r="AU41" s="224">
        <v>-0.9</v>
      </c>
      <c r="AV41" s="151">
        <v>5</v>
      </c>
      <c r="AW41" s="152">
        <v>8</v>
      </c>
      <c r="AX41" s="150">
        <f>AX40+AW41</f>
        <v>40</v>
      </c>
      <c r="AY41" s="186">
        <v>0.3</v>
      </c>
      <c r="AZ41" s="190">
        <v>-4.9000000000000004</v>
      </c>
      <c r="BA41" s="32">
        <v>27</v>
      </c>
      <c r="BB41" s="27">
        <v>27</v>
      </c>
      <c r="BC41" s="96">
        <f>BC40+BB41</f>
        <v>81</v>
      </c>
      <c r="BD41" s="169">
        <v>0.9</v>
      </c>
      <c r="BE41" s="170">
        <v>-3.3</v>
      </c>
      <c r="BF41" s="29">
        <v>0</v>
      </c>
      <c r="BG41" s="47">
        <v>0</v>
      </c>
      <c r="BH41" s="102">
        <f>BH40+BG41</f>
        <v>14</v>
      </c>
      <c r="BI41" s="178">
        <v>2.7</v>
      </c>
      <c r="BJ41" s="179">
        <v>-2.6</v>
      </c>
      <c r="BK41" s="27">
        <v>0</v>
      </c>
      <c r="BL41" s="34">
        <v>0</v>
      </c>
      <c r="BM41" s="96">
        <f>BM40+BL41</f>
        <v>76</v>
      </c>
      <c r="BN41" s="169">
        <v>11</v>
      </c>
      <c r="BO41" s="170">
        <v>-3.9</v>
      </c>
      <c r="BP41" s="29">
        <v>0</v>
      </c>
      <c r="BQ41" s="47">
        <v>0</v>
      </c>
      <c r="BR41" s="102">
        <f>BR40+BQ41</f>
        <v>62</v>
      </c>
      <c r="BS41" s="178">
        <v>11.3</v>
      </c>
      <c r="BT41" s="179">
        <v>-2.9</v>
      </c>
      <c r="BU41" s="27">
        <v>16</v>
      </c>
      <c r="BV41" s="34">
        <v>9</v>
      </c>
      <c r="BW41" s="96">
        <f>BW40+BV41</f>
        <v>106</v>
      </c>
      <c r="BX41" s="169">
        <v>-0.9</v>
      </c>
      <c r="BY41" s="170">
        <v>-5.6</v>
      </c>
      <c r="BZ41" s="29">
        <v>1</v>
      </c>
      <c r="CA41" s="47">
        <v>1</v>
      </c>
      <c r="CB41" s="102">
        <f>CB40+CA41</f>
        <v>30</v>
      </c>
      <c r="CC41" s="178">
        <v>1.5</v>
      </c>
      <c r="CD41" s="179">
        <v>-2.8</v>
      </c>
      <c r="CE41" s="27">
        <v>2</v>
      </c>
      <c r="CF41" s="34">
        <v>0</v>
      </c>
      <c r="CG41" s="96">
        <f>CG40+CF41</f>
        <v>27</v>
      </c>
      <c r="CH41" s="169">
        <v>3.5</v>
      </c>
      <c r="CI41" s="170">
        <v>-3.2</v>
      </c>
      <c r="CJ41" s="29">
        <v>14</v>
      </c>
      <c r="CK41" s="47">
        <v>1</v>
      </c>
      <c r="CL41" s="102">
        <f>CL40+CK41</f>
        <v>49</v>
      </c>
      <c r="CM41" s="178">
        <v>4.5</v>
      </c>
      <c r="CN41" s="179">
        <v>-0.1</v>
      </c>
      <c r="CO41" s="32">
        <v>0</v>
      </c>
      <c r="CP41" s="34">
        <v>0</v>
      </c>
      <c r="CQ41" s="96">
        <f>CQ40+CP41</f>
        <v>16</v>
      </c>
      <c r="CR41" s="169">
        <v>8.8000000000000007</v>
      </c>
      <c r="CS41" s="170">
        <v>0.6</v>
      </c>
      <c r="CT41" s="29">
        <v>0</v>
      </c>
      <c r="CU41" s="47">
        <v>0</v>
      </c>
      <c r="CV41" s="102">
        <f>CV40+CU41</f>
        <v>32</v>
      </c>
      <c r="CW41" s="178">
        <v>9.4</v>
      </c>
      <c r="CX41" s="179">
        <v>3.5</v>
      </c>
      <c r="CY41" s="32">
        <v>8</v>
      </c>
      <c r="CZ41" s="34">
        <v>11</v>
      </c>
      <c r="DA41" s="121">
        <v>67</v>
      </c>
      <c r="DB41" s="120">
        <v>16</v>
      </c>
      <c r="DC41" s="85">
        <v>0</v>
      </c>
      <c r="DD41" s="85">
        <f t="shared" si="18"/>
        <v>91</v>
      </c>
      <c r="DE41" s="169">
        <v>2.9</v>
      </c>
      <c r="DF41" s="170">
        <v>-3.4</v>
      </c>
      <c r="DG41" s="29">
        <v>7</v>
      </c>
      <c r="DH41" s="47">
        <v>3</v>
      </c>
      <c r="DI41" s="31">
        <v>20</v>
      </c>
      <c r="DJ41" s="178">
        <v>3.8</v>
      </c>
      <c r="DK41" s="179">
        <v>-2.4</v>
      </c>
      <c r="DL41" s="32">
        <v>16</v>
      </c>
      <c r="DM41" s="28" t="s">
        <v>69</v>
      </c>
      <c r="DN41" s="27">
        <v>91</v>
      </c>
      <c r="DO41" s="27">
        <v>1</v>
      </c>
      <c r="DP41" s="28" t="s">
        <v>69</v>
      </c>
      <c r="DQ41" s="27">
        <v>140</v>
      </c>
      <c r="DR41" s="169">
        <v>5.7</v>
      </c>
      <c r="DS41" s="170">
        <v>-1.5</v>
      </c>
      <c r="DT41" s="29">
        <v>0</v>
      </c>
      <c r="DU41" s="30" t="s">
        <v>68</v>
      </c>
      <c r="DV41" s="31">
        <v>11</v>
      </c>
      <c r="DW41" s="178">
        <v>5.5</v>
      </c>
      <c r="DX41" s="179">
        <v>-0.5</v>
      </c>
      <c r="DY41" s="32">
        <v>1</v>
      </c>
      <c r="DZ41" s="28" t="s">
        <v>69</v>
      </c>
      <c r="EA41" s="125">
        <v>140</v>
      </c>
      <c r="EB41" s="32">
        <v>1</v>
      </c>
      <c r="EC41" s="270" t="s">
        <v>69</v>
      </c>
      <c r="ED41" s="27">
        <v>140</v>
      </c>
      <c r="EE41" s="169">
        <v>6.7</v>
      </c>
      <c r="EF41" s="170">
        <v>2</v>
      </c>
      <c r="EG41" s="29">
        <v>0</v>
      </c>
      <c r="EH41" s="30" t="s">
        <v>68</v>
      </c>
      <c r="EI41" s="31">
        <v>23</v>
      </c>
      <c r="EJ41" s="178">
        <v>7.4</v>
      </c>
      <c r="EK41" s="179">
        <v>5.7</v>
      </c>
      <c r="EL41" s="32">
        <v>1</v>
      </c>
      <c r="EM41" s="27">
        <v>2</v>
      </c>
      <c r="EN41" s="27">
        <v>16</v>
      </c>
      <c r="EO41" s="169">
        <v>-0.8</v>
      </c>
      <c r="EP41" s="170">
        <v>-3.6</v>
      </c>
      <c r="EQ41" s="33">
        <v>0</v>
      </c>
      <c r="ER41" s="35" t="s">
        <v>70</v>
      </c>
      <c r="ES41" s="34">
        <v>69</v>
      </c>
      <c r="ET41" s="194">
        <v>3.9</v>
      </c>
      <c r="EU41" s="194">
        <v>-1.3</v>
      </c>
      <c r="EV41" s="97"/>
    </row>
    <row r="42" spans="1:152" ht="17.25" thickTop="1" thickBot="1">
      <c r="A42" s="296"/>
      <c r="B42" s="40">
        <v>40877</v>
      </c>
      <c r="C42" s="100">
        <v>0</v>
      </c>
      <c r="D42" s="100">
        <v>0</v>
      </c>
      <c r="E42" s="153">
        <f>E41+D42</f>
        <v>15</v>
      </c>
      <c r="F42" s="261">
        <v>2</v>
      </c>
      <c r="G42" s="262">
        <v>-1</v>
      </c>
      <c r="H42" s="258">
        <v>4</v>
      </c>
      <c r="I42" s="259">
        <v>5</v>
      </c>
      <c r="J42" s="153">
        <f>J41+I42</f>
        <v>34</v>
      </c>
      <c r="K42" s="263">
        <v>2.1</v>
      </c>
      <c r="L42" s="264">
        <v>-1.2</v>
      </c>
      <c r="M42" s="100">
        <v>10</v>
      </c>
      <c r="N42" s="100">
        <v>3</v>
      </c>
      <c r="O42" s="153">
        <f>O41+N42</f>
        <v>63</v>
      </c>
      <c r="P42" s="261">
        <v>-2.6</v>
      </c>
      <c r="Q42" s="262">
        <v>-6.6</v>
      </c>
      <c r="R42" s="258">
        <v>3</v>
      </c>
      <c r="S42" s="259">
        <v>3</v>
      </c>
      <c r="T42" s="260">
        <f>T41+S42</f>
        <v>21</v>
      </c>
      <c r="U42" s="263">
        <v>-3.2</v>
      </c>
      <c r="V42" s="264">
        <v>-5.2</v>
      </c>
      <c r="W42" s="226">
        <v>0</v>
      </c>
      <c r="X42" s="164">
        <v>0</v>
      </c>
      <c r="Y42" s="153">
        <v>0</v>
      </c>
      <c r="Z42" s="227">
        <v>5.6</v>
      </c>
      <c r="AA42" s="228">
        <v>-4.5</v>
      </c>
      <c r="AB42" s="229">
        <v>0</v>
      </c>
      <c r="AC42" s="165">
        <v>0</v>
      </c>
      <c r="AD42" s="154">
        <f>AD41+AC42</f>
        <v>4</v>
      </c>
      <c r="AE42" s="191">
        <v>11.5</v>
      </c>
      <c r="AF42" s="230">
        <v>4.3</v>
      </c>
      <c r="AG42" s="226">
        <v>0</v>
      </c>
      <c r="AH42" s="164">
        <v>0</v>
      </c>
      <c r="AI42" s="153">
        <v>19</v>
      </c>
      <c r="AJ42" s="231">
        <v>11.2</v>
      </c>
      <c r="AK42" s="232">
        <v>2.7</v>
      </c>
      <c r="AL42" s="229">
        <v>0</v>
      </c>
      <c r="AM42" s="156">
        <v>0</v>
      </c>
      <c r="AN42" s="154">
        <f>AN41+AM42</f>
        <v>19</v>
      </c>
      <c r="AO42" s="191">
        <v>2.7</v>
      </c>
      <c r="AP42" s="230">
        <v>-1.2</v>
      </c>
      <c r="AQ42" s="226">
        <v>1</v>
      </c>
      <c r="AR42" s="164">
        <v>1</v>
      </c>
      <c r="AS42" s="153">
        <f>AS41+AR42</f>
        <v>66</v>
      </c>
      <c r="AT42" s="231">
        <v>0.5</v>
      </c>
      <c r="AU42" s="232">
        <v>-3.2</v>
      </c>
      <c r="AV42" s="155">
        <v>6</v>
      </c>
      <c r="AW42" s="156">
        <v>4</v>
      </c>
      <c r="AX42" s="154">
        <f>AX41+AW42</f>
        <v>44</v>
      </c>
      <c r="AY42" s="191">
        <v>1.9</v>
      </c>
      <c r="AZ42" s="192">
        <v>-3.2</v>
      </c>
      <c r="BA42" s="32">
        <v>45</v>
      </c>
      <c r="BB42" s="27">
        <v>28</v>
      </c>
      <c r="BC42" s="96">
        <f>BC41+BB42</f>
        <v>109</v>
      </c>
      <c r="BD42" s="173">
        <v>-1.7</v>
      </c>
      <c r="BE42" s="174">
        <v>-4.9000000000000004</v>
      </c>
      <c r="BF42" s="29">
        <v>2</v>
      </c>
      <c r="BG42" s="47">
        <v>3</v>
      </c>
      <c r="BH42" s="102">
        <f>BH41+BG42</f>
        <v>17</v>
      </c>
      <c r="BI42" s="196">
        <v>0.7</v>
      </c>
      <c r="BJ42" s="197">
        <v>-4</v>
      </c>
      <c r="BK42" s="27">
        <v>9</v>
      </c>
      <c r="BL42" s="34">
        <v>9</v>
      </c>
      <c r="BM42" s="96">
        <f>BM41+BL42</f>
        <v>85</v>
      </c>
      <c r="BN42" s="173">
        <v>-3.6</v>
      </c>
      <c r="BO42" s="174">
        <v>-6.4</v>
      </c>
      <c r="BP42" s="29">
        <v>0</v>
      </c>
      <c r="BQ42" s="47">
        <v>0</v>
      </c>
      <c r="BR42" s="102">
        <f>BR41+BQ42</f>
        <v>62</v>
      </c>
      <c r="BS42" s="196">
        <v>-1.7</v>
      </c>
      <c r="BT42" s="197">
        <v>-5.2</v>
      </c>
      <c r="BU42" s="27">
        <v>30</v>
      </c>
      <c r="BV42" s="34">
        <v>19</v>
      </c>
      <c r="BW42" s="96">
        <f>BW41+BV42</f>
        <v>125</v>
      </c>
      <c r="BX42" s="173">
        <v>-0.5</v>
      </c>
      <c r="BY42" s="174">
        <v>-5.4</v>
      </c>
      <c r="BZ42" s="29">
        <v>6</v>
      </c>
      <c r="CA42" s="47">
        <v>9</v>
      </c>
      <c r="CB42" s="102">
        <f>CB41+CA42</f>
        <v>39</v>
      </c>
      <c r="CC42" s="196">
        <v>1.4</v>
      </c>
      <c r="CD42" s="197">
        <v>-2.2999999999999998</v>
      </c>
      <c r="CE42" s="27">
        <v>1</v>
      </c>
      <c r="CF42" s="34">
        <v>0</v>
      </c>
      <c r="CG42" s="96">
        <f>CG41+CF42</f>
        <v>27</v>
      </c>
      <c r="CH42" s="173">
        <v>5.5</v>
      </c>
      <c r="CI42" s="174">
        <v>-2.6</v>
      </c>
      <c r="CJ42" s="29">
        <v>13</v>
      </c>
      <c r="CK42" s="47">
        <v>0</v>
      </c>
      <c r="CL42" s="102">
        <f>CL41+CK42</f>
        <v>49</v>
      </c>
      <c r="CM42" s="196">
        <v>5.5</v>
      </c>
      <c r="CN42" s="197">
        <v>-2.2999999999999998</v>
      </c>
      <c r="CO42" s="32">
        <v>0</v>
      </c>
      <c r="CP42" s="34">
        <v>0</v>
      </c>
      <c r="CQ42" s="96">
        <f>CQ41+CP42</f>
        <v>16</v>
      </c>
      <c r="CR42" s="173">
        <v>7.3</v>
      </c>
      <c r="CS42" s="174">
        <v>-1</v>
      </c>
      <c r="CT42" s="29">
        <v>0</v>
      </c>
      <c r="CU42" s="47">
        <v>0</v>
      </c>
      <c r="CV42" s="102">
        <f>CV41+CU42</f>
        <v>32</v>
      </c>
      <c r="CW42" s="196">
        <v>8.8000000000000007</v>
      </c>
      <c r="CX42" s="197">
        <v>0.9</v>
      </c>
      <c r="CY42" s="114" t="s">
        <v>71</v>
      </c>
      <c r="CZ42" s="28" t="s">
        <v>71</v>
      </c>
      <c r="DA42" s="121">
        <v>67</v>
      </c>
      <c r="DB42" s="118">
        <v>14</v>
      </c>
      <c r="DC42" s="86">
        <v>0</v>
      </c>
      <c r="DD42" s="87">
        <f t="shared" si="18"/>
        <v>91</v>
      </c>
      <c r="DE42" s="173">
        <v>4</v>
      </c>
      <c r="DF42" s="174">
        <v>-1.7</v>
      </c>
      <c r="DG42" s="38">
        <v>6</v>
      </c>
      <c r="DH42" s="47">
        <v>0</v>
      </c>
      <c r="DI42" s="39">
        <v>20</v>
      </c>
      <c r="DJ42" s="196">
        <v>4.7</v>
      </c>
      <c r="DK42" s="197">
        <v>-0.6</v>
      </c>
      <c r="DL42" s="41">
        <v>14</v>
      </c>
      <c r="DM42" s="28" t="s">
        <v>69</v>
      </c>
      <c r="DN42" s="37">
        <v>91</v>
      </c>
      <c r="DO42" s="37">
        <v>2</v>
      </c>
      <c r="DP42" s="37">
        <v>2</v>
      </c>
      <c r="DQ42" s="37">
        <v>142</v>
      </c>
      <c r="DR42" s="173">
        <v>0.7</v>
      </c>
      <c r="DS42" s="174">
        <v>-3.4</v>
      </c>
      <c r="DT42" s="38">
        <v>0</v>
      </c>
      <c r="DU42" s="30" t="s">
        <v>68</v>
      </c>
      <c r="DV42" s="39">
        <v>11</v>
      </c>
      <c r="DW42" s="196">
        <v>0.7</v>
      </c>
      <c r="DX42" s="197">
        <v>-2.7</v>
      </c>
      <c r="DY42" s="41">
        <v>2</v>
      </c>
      <c r="DZ42" s="37">
        <v>2</v>
      </c>
      <c r="EA42" s="126">
        <v>142</v>
      </c>
      <c r="EB42" s="103">
        <v>2</v>
      </c>
      <c r="EC42" s="100">
        <v>2</v>
      </c>
      <c r="ED42" s="100">
        <v>142</v>
      </c>
      <c r="EE42" s="173">
        <v>0.9</v>
      </c>
      <c r="EF42" s="174">
        <v>-2.1</v>
      </c>
      <c r="EG42" s="38">
        <v>4</v>
      </c>
      <c r="EH42" s="39">
        <v>4</v>
      </c>
      <c r="EI42" s="39">
        <v>27</v>
      </c>
      <c r="EJ42" s="196">
        <v>-0.5</v>
      </c>
      <c r="EK42" s="197">
        <v>-1.1000000000000001</v>
      </c>
      <c r="EL42" s="41">
        <v>0</v>
      </c>
      <c r="EM42" s="37">
        <v>3</v>
      </c>
      <c r="EN42" s="37">
        <v>19</v>
      </c>
      <c r="EO42" s="173">
        <v>2</v>
      </c>
      <c r="EP42" s="174">
        <v>-4.4000000000000004</v>
      </c>
      <c r="EQ42" s="41">
        <v>0</v>
      </c>
      <c r="ER42" s="42" t="s">
        <v>69</v>
      </c>
      <c r="ES42" s="37">
        <v>69</v>
      </c>
      <c r="ET42" s="173">
        <v>4.9000000000000004</v>
      </c>
      <c r="EU42" s="173">
        <v>2.4</v>
      </c>
      <c r="EV42" s="97"/>
    </row>
    <row r="43" spans="1:152" ht="15.75" thickTop="1" thickBot="1">
      <c r="A43" s="296"/>
      <c r="B43" s="43" t="s">
        <v>66</v>
      </c>
      <c r="C43" s="6">
        <f>IFERROR(AVERAGE(C13:C42),0)</f>
        <v>0.53333333333333333</v>
      </c>
      <c r="D43" s="7">
        <f>SUM(D13:D42)</f>
        <v>15</v>
      </c>
      <c r="E43" s="11">
        <f>D43</f>
        <v>15</v>
      </c>
      <c r="F43" s="8">
        <f>IFERROR(AVERAGE(F12:F42),0)</f>
        <v>8.32</v>
      </c>
      <c r="G43" s="10">
        <f>IFERROR(AVERAGE(G12:G42),0)</f>
        <v>0.3933333333333332</v>
      </c>
      <c r="H43" s="6">
        <f>IFERROR(AVERAGE(H13:H42),0)</f>
        <v>1.4666666666666666</v>
      </c>
      <c r="I43" s="7">
        <f>SUM(I13:I42)</f>
        <v>34</v>
      </c>
      <c r="J43" s="11">
        <f>I43</f>
        <v>34</v>
      </c>
      <c r="K43" s="8">
        <f>IFERROR(AVERAGE(K12:K42),0)</f>
        <v>9.5666666666666664</v>
      </c>
      <c r="L43" s="10">
        <f>IFERROR(AVERAGE(L12:L42),0)</f>
        <v>2.04</v>
      </c>
      <c r="M43" s="6">
        <f>IFERROR(AVERAGE(M13:M42),0)</f>
        <v>3.5666666666666669</v>
      </c>
      <c r="N43" s="7">
        <f>SUM(N13:N42)</f>
        <v>63</v>
      </c>
      <c r="O43" s="11">
        <f>N43</f>
        <v>63</v>
      </c>
      <c r="P43" s="8">
        <f>IFERROR(AVERAGE(P12:P42),0)</f>
        <v>9.6366666666666632</v>
      </c>
      <c r="Q43" s="10">
        <f>IFERROR(AVERAGE(Q12:Q42),0)</f>
        <v>1.543333333333333</v>
      </c>
      <c r="R43" s="6">
        <f>IFERROR(AVERAGE(R13:R42),0)</f>
        <v>0.96666666666666667</v>
      </c>
      <c r="S43" s="7">
        <f>SUM(S13:S42)</f>
        <v>21</v>
      </c>
      <c r="T43" s="11">
        <f>S43</f>
        <v>21</v>
      </c>
      <c r="U43" s="8">
        <f>IFERROR(AVERAGE(U12:U42),0)</f>
        <v>10.280000000000001</v>
      </c>
      <c r="V43" s="10">
        <f>IFERROR(AVERAGE(V12:V42),0)</f>
        <v>2.9299999999999997</v>
      </c>
      <c r="W43" s="6">
        <f>IFERROR(AVERAGE(W13:W42),0)</f>
        <v>0</v>
      </c>
      <c r="X43" s="7">
        <f>SUM(X13:X42)</f>
        <v>0</v>
      </c>
      <c r="Y43" s="11">
        <f>X43</f>
        <v>0</v>
      </c>
      <c r="Z43" s="8">
        <f>IFERROR(AVERAGE(Z12:Z42),0)</f>
        <v>9.7666666666666693</v>
      </c>
      <c r="AA43" s="10">
        <f>IFERROR(AVERAGE(AA12:AA42),0)</f>
        <v>1.6999999999999997</v>
      </c>
      <c r="AB43" s="137">
        <f>AVERAGE(AB13:AB42)</f>
        <v>6.6666666666666666E-2</v>
      </c>
      <c r="AC43" s="138">
        <f>SUM(AC13:AC42)</f>
        <v>4</v>
      </c>
      <c r="AD43" s="143">
        <f>AC43</f>
        <v>4</v>
      </c>
      <c r="AE43" s="140">
        <f>AVERAGE(AE12:AE42)</f>
        <v>10.659999999999997</v>
      </c>
      <c r="AF43" s="141">
        <f>AVERAGE(AF12:AF42)</f>
        <v>4.1000000000000005</v>
      </c>
      <c r="AG43" s="6">
        <f>IFERROR(AVERAGE(AG13:AG42),0)</f>
        <v>1.4666666666666666</v>
      </c>
      <c r="AH43" s="7">
        <f>SUM(AH13:AH42)</f>
        <v>19</v>
      </c>
      <c r="AI43" s="11">
        <f>AH43</f>
        <v>19</v>
      </c>
      <c r="AJ43" s="8">
        <f>IFERROR(AVERAGE(AJ12:AJ42),0)</f>
        <v>9.9966666666666661</v>
      </c>
      <c r="AK43" s="10">
        <f>IFERROR(AVERAGE(AK12:AK42),0)</f>
        <v>2.4866666666666659</v>
      </c>
      <c r="AL43" s="137">
        <f>AVERAGE(AL13:AL42)</f>
        <v>0.8666666666666667</v>
      </c>
      <c r="AM43" s="143">
        <f>SUM(AM13:AM42)</f>
        <v>19</v>
      </c>
      <c r="AN43" s="143">
        <f>AM43</f>
        <v>19</v>
      </c>
      <c r="AO43" s="140">
        <f>AVERAGE(AO12:AO42)</f>
        <v>9.5800000000000036</v>
      </c>
      <c r="AP43" s="141">
        <f>AVERAGE(AP12:AP42)</f>
        <v>2.9599999999999995</v>
      </c>
      <c r="AQ43" s="233">
        <f>AVERAGE(AQ13:AQ42)</f>
        <v>4.8666666666666663</v>
      </c>
      <c r="AR43" s="234">
        <f>SUM(AR13:AR42)</f>
        <v>66</v>
      </c>
      <c r="AS43" s="142">
        <f>AR43</f>
        <v>66</v>
      </c>
      <c r="AT43" s="235">
        <f>AVERAGE(AT12:AT42)</f>
        <v>8.0366666666666671</v>
      </c>
      <c r="AU43" s="236">
        <f>AVERAGE(AU12:AU42)</f>
        <v>1.3433333333333328</v>
      </c>
      <c r="AV43" s="137">
        <f>AVERAGE(AV13:AV42)</f>
        <v>1.6</v>
      </c>
      <c r="AW43" s="143">
        <f>SUM(AW13:AW42)</f>
        <v>44</v>
      </c>
      <c r="AX43" s="139">
        <f>AW43</f>
        <v>44</v>
      </c>
      <c r="AY43" s="140">
        <f>AVERAGE(AY12:AY42)</f>
        <v>7.7333333333333325</v>
      </c>
      <c r="AZ43" s="141">
        <f>AVERAGE(AZ12:AZ42)</f>
        <v>0.46666666666666656</v>
      </c>
      <c r="BA43" s="9">
        <f>AVERAGE(BA13:BA42)</f>
        <v>5.1333333333333337</v>
      </c>
      <c r="BB43" s="7">
        <f>SUM(BB13:BB42)</f>
        <v>109</v>
      </c>
      <c r="BC43" s="11">
        <f>BB43</f>
        <v>109</v>
      </c>
      <c r="BD43" s="8">
        <f>AVERAGE(BD12:BD42)</f>
        <v>8.7333333333333325</v>
      </c>
      <c r="BE43" s="10">
        <f>AVERAGE(BE12:BE42)</f>
        <v>1.6466666666666667</v>
      </c>
      <c r="BF43" s="132">
        <f>AVERAGE(BF13:BF42)</f>
        <v>0.83333333333333337</v>
      </c>
      <c r="BG43" s="3">
        <f>SUM(BG13:BG42)</f>
        <v>17</v>
      </c>
      <c r="BH43" s="17">
        <f>BG43</f>
        <v>17</v>
      </c>
      <c r="BI43" s="4">
        <f>AVERAGE(BI12:BI42)</f>
        <v>9.6433333333333344</v>
      </c>
      <c r="BJ43" s="5">
        <f>AVERAGE(BJ12:BJ42)</f>
        <v>3.23</v>
      </c>
      <c r="BK43" s="6">
        <f>AVERAGE(BK13:BK42)</f>
        <v>3.6</v>
      </c>
      <c r="BL43" s="7">
        <f>SUM(BL13:BL42)</f>
        <v>85</v>
      </c>
      <c r="BM43" s="11">
        <f>BL43</f>
        <v>85</v>
      </c>
      <c r="BN43" s="8">
        <f>AVERAGE(BN12:BN42)</f>
        <v>6.9733333333333345</v>
      </c>
      <c r="BO43" s="10">
        <f>AVERAGE(BO12:BO42)</f>
        <v>-0.4766666666666669</v>
      </c>
      <c r="BP43" s="132">
        <f>AVERAGE(BP13:BP42)</f>
        <v>4.5</v>
      </c>
      <c r="BQ43" s="3">
        <f>SUM(BQ13:BQ42)</f>
        <v>62</v>
      </c>
      <c r="BR43" s="17">
        <f>BQ43</f>
        <v>62</v>
      </c>
      <c r="BS43" s="4">
        <f>AVERAGE(BS12:BS42)</f>
        <v>7.743333333333335</v>
      </c>
      <c r="BT43" s="5">
        <f>AVERAGE(BT12:BT42)</f>
        <v>0.67666666666666686</v>
      </c>
      <c r="BU43" s="6">
        <f>AVERAGE(BU12:BU42)</f>
        <v>6.2666666666666666</v>
      </c>
      <c r="BV43" s="7">
        <f>SUM(BV12:BV42)</f>
        <v>125</v>
      </c>
      <c r="BW43" s="11">
        <f>BV43</f>
        <v>125</v>
      </c>
      <c r="BX43" s="8">
        <f>AVERAGE(BX12:BX42)</f>
        <v>4.2793103448275867</v>
      </c>
      <c r="BY43" s="10">
        <f>AVERAGE(BY12:BY42)</f>
        <v>-2.6655172413793102</v>
      </c>
      <c r="BZ43" s="2">
        <f>AVERAGE(BZ12:BZ42)</f>
        <v>2.2333333333333334</v>
      </c>
      <c r="CA43" s="3">
        <f>SUM(CA12:CA42)</f>
        <v>39</v>
      </c>
      <c r="CB43" s="17">
        <f>CA43</f>
        <v>39</v>
      </c>
      <c r="CC43" s="4">
        <f>AVERAGE(CC12:CC42)</f>
        <v>5.4655172413793114</v>
      </c>
      <c r="CD43" s="5">
        <f>AVERAGE(CD12:CD42)</f>
        <v>-0.8448275862068968</v>
      </c>
      <c r="CE43" s="6">
        <f>AVERAGE(CE12:CE42)</f>
        <v>1.5</v>
      </c>
      <c r="CF43" s="7">
        <f>SUM(CF12:CF42)</f>
        <v>27</v>
      </c>
      <c r="CG43" s="11">
        <f>CF43</f>
        <v>27</v>
      </c>
      <c r="CH43" s="8">
        <f>AVERAGE(CH12:CH42)</f>
        <v>3.16</v>
      </c>
      <c r="CI43" s="10">
        <f>AVERAGE(CI12:CI42)</f>
        <v>-3.35</v>
      </c>
      <c r="CJ43" s="2">
        <f>AVERAGE(CJ12:CJ42)</f>
        <v>4.8</v>
      </c>
      <c r="CK43" s="3">
        <f>SUM(CK12:CK42)</f>
        <v>49</v>
      </c>
      <c r="CL43" s="17">
        <f>CK43</f>
        <v>49</v>
      </c>
      <c r="CM43" s="4">
        <f>AVERAGE(CM12:CM42)</f>
        <v>3.7699999999999996</v>
      </c>
      <c r="CN43" s="5">
        <f>AVERAGE(CN12:CN42)</f>
        <v>-1.2</v>
      </c>
      <c r="CO43" s="9">
        <f>AVERAGE(CO12:CO42)</f>
        <v>0.5</v>
      </c>
      <c r="CP43" s="7">
        <f>SUM(CP12:CP42)</f>
        <v>16</v>
      </c>
      <c r="CQ43" s="11">
        <f>CP43</f>
        <v>16</v>
      </c>
      <c r="CR43" s="8">
        <f>AVERAGE(CR12:CR42)</f>
        <v>6.5222222222222221</v>
      </c>
      <c r="CS43" s="10">
        <f>AVERAGE(CS12:CS42)</f>
        <v>-0.88888888888888884</v>
      </c>
      <c r="CT43" s="2">
        <f>AVERAGE(CT12:CT42)</f>
        <v>2.1666666666666665</v>
      </c>
      <c r="CU43" s="3">
        <f>SUM(CU12:CU42)</f>
        <v>32</v>
      </c>
      <c r="CV43" s="17">
        <f>CU43</f>
        <v>32</v>
      </c>
      <c r="CW43" s="4">
        <f>AVERAGE(CW12:CW42)</f>
        <v>7.666666666666667</v>
      </c>
      <c r="CX43" s="5">
        <f>AVERAGE(CX12:CX42)</f>
        <v>0.40555555555555561</v>
      </c>
      <c r="CY43" s="9">
        <f>AVERAGE(CY12:CY42)</f>
        <v>3.4482758620689653</v>
      </c>
      <c r="CZ43" s="7">
        <f>SUM(CZ12:CZ42)</f>
        <v>67</v>
      </c>
      <c r="DA43" s="128">
        <f>CZ43</f>
        <v>67</v>
      </c>
      <c r="DB43" s="9">
        <f>AVERAGE(DB12:DB42)</f>
        <v>8.6999999999999993</v>
      </c>
      <c r="DC43" s="7">
        <f>SUM(DC12:DC42)</f>
        <v>91</v>
      </c>
      <c r="DD43" s="11">
        <f>DC43</f>
        <v>91</v>
      </c>
      <c r="DE43" s="8">
        <f>AVERAGE(DE12:DE42)</f>
        <v>6.8476190476190482</v>
      </c>
      <c r="DF43" s="10">
        <f>AVERAGE(DF12:DF42)</f>
        <v>-0.42380952380952364</v>
      </c>
      <c r="DG43" s="2">
        <f>AVERAGE(DG12:DG42)</f>
        <v>0.76666666666666672</v>
      </c>
      <c r="DH43" s="3">
        <f>SUM(DH12:DH42)</f>
        <v>20</v>
      </c>
      <c r="DI43" s="17">
        <f>DH43</f>
        <v>20</v>
      </c>
      <c r="DJ43" s="4">
        <f>AVERAGE(DJ12:DJ42)</f>
        <v>8.254999999999999</v>
      </c>
      <c r="DK43" s="5">
        <f>AVERAGE(DK12:DK42)</f>
        <v>1.395</v>
      </c>
      <c r="DL43" s="9">
        <f>AVERAGE(DL12:DL42)</f>
        <v>8.8000000000000007</v>
      </c>
      <c r="DM43" s="7">
        <f>SUM(DM12:DM42)</f>
        <v>91</v>
      </c>
      <c r="DN43" s="11">
        <f>DM43</f>
        <v>91</v>
      </c>
      <c r="DO43" s="6">
        <f>AVERAGE(DO12:DO42)</f>
        <v>10.1</v>
      </c>
      <c r="DP43" s="7">
        <f>SUM(DP12:DP42)</f>
        <v>142</v>
      </c>
      <c r="DQ43" s="11">
        <f>DP43</f>
        <v>142</v>
      </c>
      <c r="DR43" s="8">
        <f>AVERAGE(DR12:DR42)</f>
        <v>7.1799999999999988</v>
      </c>
      <c r="DS43" s="10">
        <f>AVERAGE(DS12:DS42)</f>
        <v>1.5233333333333343</v>
      </c>
      <c r="DT43" s="2">
        <f>AVERAGE(DT12:DT42)</f>
        <v>0.2</v>
      </c>
      <c r="DU43" s="3">
        <f>SUM(DU12:DU42)</f>
        <v>11</v>
      </c>
      <c r="DV43" s="17">
        <f>DU43</f>
        <v>11</v>
      </c>
      <c r="DW43" s="4">
        <f>AVERAGE(DW12:DW42)</f>
        <v>8.1666666666666679</v>
      </c>
      <c r="DX43" s="5">
        <f>AVERAGE(DX12:DX42)</f>
        <v>2.97</v>
      </c>
      <c r="DY43" s="9">
        <f>AVERAGE(DY12:DY42)</f>
        <v>10.1</v>
      </c>
      <c r="DZ43" s="7">
        <f>SUM(DZ12:DZ42)</f>
        <v>142</v>
      </c>
      <c r="EA43" s="128">
        <f>DZ43</f>
        <v>142</v>
      </c>
      <c r="EB43" s="9">
        <f>AVERAGE(EB12:EB42)</f>
        <v>10.1</v>
      </c>
      <c r="EC43" s="7">
        <f>SUM(EC12:EC42)</f>
        <v>142</v>
      </c>
      <c r="ED43" s="11">
        <f>EC43</f>
        <v>142</v>
      </c>
      <c r="EE43" s="8">
        <f>AVERAGE(EE12:EE42)</f>
        <v>8.2200000000000006</v>
      </c>
      <c r="EF43" s="10">
        <f>AVERAGE(EF12:EF42)</f>
        <v>1.0666666666666667</v>
      </c>
      <c r="EG43" s="2">
        <f>AVERAGE(EG12:EG42)</f>
        <v>0.83333333333333337</v>
      </c>
      <c r="EH43" s="3">
        <f>SUM(EH12:EH42)</f>
        <v>27</v>
      </c>
      <c r="EI43" s="17">
        <f>EH43</f>
        <v>27</v>
      </c>
      <c r="EJ43" s="4">
        <f>AVERAGE(EJ12:EJ42)</f>
        <v>9.2533333333333321</v>
      </c>
      <c r="EK43" s="5">
        <f>AVERAGE(EK12:EK42)</f>
        <v>3.1266666666666669</v>
      </c>
      <c r="EL43" s="9">
        <f>AVERAGE(EL12:EL42)</f>
        <v>0.33333333333333331</v>
      </c>
      <c r="EM43" s="7">
        <f>SUM(EM12:EM42)</f>
        <v>19</v>
      </c>
      <c r="EN43" s="11">
        <f>EM43</f>
        <v>19</v>
      </c>
      <c r="EO43" s="8">
        <f>AVERAGE(EO12:EO42)</f>
        <v>8.4999999999999982</v>
      </c>
      <c r="EP43" s="10">
        <f>AVERAGE(EP12:EP42)</f>
        <v>1.7033333333333336</v>
      </c>
      <c r="EQ43" s="9">
        <f>AVERAGE(EQ12:EQ42)</f>
        <v>2.4666666666666668</v>
      </c>
      <c r="ER43" s="7">
        <f>SUM(ER12:ER42)</f>
        <v>69</v>
      </c>
      <c r="ES43" s="11">
        <f>ER43</f>
        <v>69</v>
      </c>
      <c r="ET43" s="8">
        <f>AVERAGE(ET12:ET42)</f>
        <v>6.8766666666666687</v>
      </c>
      <c r="EU43" s="8">
        <f>AVERAGE(EU12:EU42)</f>
        <v>0.95666666666666644</v>
      </c>
      <c r="EV43" s="112">
        <f>AVERAGE(BW43,CG43,CQ43,DA43,DN43,ED43,EN43,ES43)</f>
        <v>69.5</v>
      </c>
    </row>
    <row r="44" spans="1:152" ht="15.75" thickTop="1" thickBot="1">
      <c r="A44" s="296"/>
      <c r="B44" s="43" t="s">
        <v>62</v>
      </c>
      <c r="C44" s="6">
        <f>IFERROR(AVERAGE(C12,C13:C42),0)</f>
        <v>0.53333333333333333</v>
      </c>
      <c r="D44" s="7">
        <f>D12+D43</f>
        <v>15</v>
      </c>
      <c r="E44" s="11">
        <f>D44</f>
        <v>15</v>
      </c>
      <c r="F44" s="8">
        <f>F43</f>
        <v>8.32</v>
      </c>
      <c r="G44" s="10">
        <f>G43</f>
        <v>0.3933333333333332</v>
      </c>
      <c r="H44" s="6">
        <f>IFERROR(AVERAGE(H12,H13:H42),0)</f>
        <v>1.4666666666666666</v>
      </c>
      <c r="I44" s="7">
        <f>I12+I43</f>
        <v>34</v>
      </c>
      <c r="J44" s="11">
        <f>I44</f>
        <v>34</v>
      </c>
      <c r="K44" s="8">
        <f>K43</f>
        <v>9.5666666666666664</v>
      </c>
      <c r="L44" s="10">
        <f>L43</f>
        <v>2.04</v>
      </c>
      <c r="M44" s="6">
        <f>IFERROR(AVERAGE(M12,M13:M42),0)</f>
        <v>3.5666666666666669</v>
      </c>
      <c r="N44" s="7">
        <f>N12+N43</f>
        <v>63</v>
      </c>
      <c r="O44" s="11">
        <f>N44</f>
        <v>63</v>
      </c>
      <c r="P44" s="8">
        <f>P43</f>
        <v>9.6366666666666632</v>
      </c>
      <c r="Q44" s="10">
        <f>Q43</f>
        <v>1.543333333333333</v>
      </c>
      <c r="R44" s="6">
        <f>IFERROR(AVERAGE(R12,R13:R42),0)</f>
        <v>0.96666666666666667</v>
      </c>
      <c r="S44" s="7">
        <f>S12+S43</f>
        <v>21</v>
      </c>
      <c r="T44" s="11">
        <f>S44</f>
        <v>21</v>
      </c>
      <c r="U44" s="8">
        <f>U43</f>
        <v>10.280000000000001</v>
      </c>
      <c r="V44" s="10">
        <f>V43</f>
        <v>2.9299999999999997</v>
      </c>
      <c r="W44" s="6">
        <f>IFERROR(AVERAGE(W12,W13:W42),0)</f>
        <v>0</v>
      </c>
      <c r="X44" s="7">
        <f>X12+X43</f>
        <v>0</v>
      </c>
      <c r="Y44" s="11">
        <f>X44</f>
        <v>0</v>
      </c>
      <c r="Z44" s="8">
        <f>Z43</f>
        <v>9.7666666666666693</v>
      </c>
      <c r="AA44" s="10">
        <f>AA43</f>
        <v>1.6999999999999997</v>
      </c>
      <c r="AB44" s="237">
        <f>AVERAGE(AB12,AB13:AB42)</f>
        <v>6.6666666666666666E-2</v>
      </c>
      <c r="AC44" s="136">
        <f>AC12+AC43</f>
        <v>4</v>
      </c>
      <c r="AD44" s="3">
        <f>AC44</f>
        <v>4</v>
      </c>
      <c r="AE44" s="4">
        <f>AE43</f>
        <v>10.659999999999997</v>
      </c>
      <c r="AF44" s="5">
        <f>AF43</f>
        <v>4.1000000000000005</v>
      </c>
      <c r="AG44" s="6">
        <f>IFERROR(AVERAGE(AG12,AG13:AG42),0)</f>
        <v>1.4666666666666666</v>
      </c>
      <c r="AH44" s="7">
        <f>AH12+AH43</f>
        <v>19</v>
      </c>
      <c r="AI44" s="11">
        <f>AH44</f>
        <v>19</v>
      </c>
      <c r="AJ44" s="8">
        <f>AJ43</f>
        <v>9.9966666666666661</v>
      </c>
      <c r="AK44" s="10">
        <f>AK43</f>
        <v>2.4866666666666659</v>
      </c>
      <c r="AL44" s="2">
        <f>AVERAGE(AL12,AL13:AL42)</f>
        <v>0.8666666666666667</v>
      </c>
      <c r="AM44" s="3">
        <f>AM12+AM43</f>
        <v>19</v>
      </c>
      <c r="AN44" s="3">
        <f>AM44</f>
        <v>19</v>
      </c>
      <c r="AO44" s="4">
        <f>AO43</f>
        <v>9.5800000000000036</v>
      </c>
      <c r="AP44" s="5">
        <f>AP43</f>
        <v>2.9599999999999995</v>
      </c>
      <c r="AQ44" s="9">
        <f>AVERAGE(AQ12,AQ13:AQ42)</f>
        <v>4.8666666666666663</v>
      </c>
      <c r="AR44" s="7">
        <f>AR12+AR43</f>
        <v>66</v>
      </c>
      <c r="AS44" s="11">
        <f>AR44</f>
        <v>66</v>
      </c>
      <c r="AT44" s="8">
        <f>AT43</f>
        <v>8.0366666666666671</v>
      </c>
      <c r="AU44" s="10">
        <f>AU43</f>
        <v>1.3433333333333328</v>
      </c>
      <c r="AV44" s="2">
        <f>AVERAGE(AV12,AV13:AV42)</f>
        <v>1.6</v>
      </c>
      <c r="AW44" s="3">
        <f>AW12+AW43</f>
        <v>44</v>
      </c>
      <c r="AX44" s="17">
        <f>AW44</f>
        <v>44</v>
      </c>
      <c r="AY44" s="4">
        <f>AY43</f>
        <v>7.7333333333333325</v>
      </c>
      <c r="AZ44" s="5">
        <f>AZ43</f>
        <v>0.46666666666666656</v>
      </c>
      <c r="BA44" s="9">
        <f>AVERAGE(BA12,BA13:BA42)</f>
        <v>5.1333333333333337</v>
      </c>
      <c r="BB44" s="7">
        <f>BB12+BB43</f>
        <v>109</v>
      </c>
      <c r="BC44" s="11">
        <f>BB44</f>
        <v>109</v>
      </c>
      <c r="BD44" s="8">
        <f>BD43</f>
        <v>8.7333333333333325</v>
      </c>
      <c r="BE44" s="10">
        <f>BE43</f>
        <v>1.6466666666666667</v>
      </c>
      <c r="BF44" s="132">
        <f>AVERAGE(BF12,BF13:BF42)</f>
        <v>0.83333333333333337</v>
      </c>
      <c r="BG44" s="3">
        <f>BG12+BG43</f>
        <v>17</v>
      </c>
      <c r="BH44" s="17">
        <f>BG44</f>
        <v>17</v>
      </c>
      <c r="BI44" s="4">
        <f>BI43</f>
        <v>9.6433333333333344</v>
      </c>
      <c r="BJ44" s="5">
        <f>BJ43</f>
        <v>3.23</v>
      </c>
      <c r="BK44" s="6">
        <f>AVERAGE(BK12,BK13:BK42)</f>
        <v>3.6</v>
      </c>
      <c r="BL44" s="7">
        <f>BL12+BL43</f>
        <v>85</v>
      </c>
      <c r="BM44" s="11">
        <f>BL44</f>
        <v>85</v>
      </c>
      <c r="BN44" s="8">
        <f>BN43</f>
        <v>6.9733333333333345</v>
      </c>
      <c r="BO44" s="10">
        <f>BO43</f>
        <v>-0.4766666666666669</v>
      </c>
      <c r="BP44" s="132">
        <f>AVERAGE(BP12,BP13:BP42)</f>
        <v>4.5</v>
      </c>
      <c r="BQ44" s="3">
        <f>BQ12+BQ43</f>
        <v>62</v>
      </c>
      <c r="BR44" s="17">
        <f>BQ44</f>
        <v>62</v>
      </c>
      <c r="BS44" s="4">
        <f>BS43</f>
        <v>7.743333333333335</v>
      </c>
      <c r="BT44" s="5">
        <f>BT43</f>
        <v>0.67666666666666686</v>
      </c>
      <c r="BU44" s="6">
        <f>AVERAGE(BU12,BU13:BU42)</f>
        <v>6.2666666666666666</v>
      </c>
      <c r="BV44" s="7">
        <f>BV12+BV43</f>
        <v>125</v>
      </c>
      <c r="BW44" s="11">
        <f>BV44</f>
        <v>125</v>
      </c>
      <c r="BX44" s="8">
        <f>AVERAGE(BX13:BX42)</f>
        <v>4.2793103448275867</v>
      </c>
      <c r="BY44" s="10">
        <f>AVERAGE(BY13:BY42)</f>
        <v>-2.6655172413793102</v>
      </c>
      <c r="BZ44" s="6">
        <f>AVERAGE(BZ12,BZ13:BZ42)</f>
        <v>2.2333333333333334</v>
      </c>
      <c r="CA44" s="7">
        <f>CA12+CA43</f>
        <v>39</v>
      </c>
      <c r="CB44" s="11">
        <f>CA44</f>
        <v>39</v>
      </c>
      <c r="CC44" s="8">
        <f>AVERAGE(CC13:CC42)</f>
        <v>5.4655172413793114</v>
      </c>
      <c r="CD44" s="10">
        <f>AVERAGE(CD13:CD42)</f>
        <v>-0.8448275862068968</v>
      </c>
      <c r="CE44" s="6">
        <f>AVERAGE(CE12,CE13:CE42)</f>
        <v>1.5</v>
      </c>
      <c r="CF44" s="7">
        <f>CF12+CF43</f>
        <v>27</v>
      </c>
      <c r="CG44" s="11">
        <f>CF44</f>
        <v>27</v>
      </c>
      <c r="CH44" s="8">
        <f>AVERAGE(CH13:CH42)</f>
        <v>3.16</v>
      </c>
      <c r="CI44" s="10">
        <f>AVERAGE(CI13:CI42)</f>
        <v>-3.35</v>
      </c>
      <c r="CJ44" s="6">
        <f>AVERAGE(CJ12,CJ13:CJ42)</f>
        <v>4.8</v>
      </c>
      <c r="CK44" s="7">
        <f>CK12+CK43</f>
        <v>49</v>
      </c>
      <c r="CL44" s="11">
        <f>CK44</f>
        <v>49</v>
      </c>
      <c r="CM44" s="8">
        <f>AVERAGE(CM13:CM42)</f>
        <v>3.7699999999999996</v>
      </c>
      <c r="CN44" s="10">
        <f>AVERAGE(CN13:CN42)</f>
        <v>-1.2</v>
      </c>
      <c r="CO44" s="6">
        <f>AVERAGE(CO12,CO13:CO42)</f>
        <v>0.5</v>
      </c>
      <c r="CP44" s="7">
        <f>CP12+CP43</f>
        <v>16</v>
      </c>
      <c r="CQ44" s="11">
        <f>CP44</f>
        <v>16</v>
      </c>
      <c r="CR44" s="8">
        <f>AVERAGE(CR13:CR42)</f>
        <v>6.5222222222222221</v>
      </c>
      <c r="CS44" s="10">
        <f>AVERAGE(CS13:CS42)</f>
        <v>-0.88888888888888884</v>
      </c>
      <c r="CT44" s="6">
        <f>AVERAGE(CT12,CT13:CT42)</f>
        <v>2.1666666666666665</v>
      </c>
      <c r="CU44" s="7">
        <f>CU12+CU43</f>
        <v>32</v>
      </c>
      <c r="CV44" s="11">
        <f>CU44</f>
        <v>32</v>
      </c>
      <c r="CW44" s="8">
        <f>AVERAGE(CW13:CW42)</f>
        <v>7.666666666666667</v>
      </c>
      <c r="CX44" s="10">
        <f>AVERAGE(CX13:CX42)</f>
        <v>0.40555555555555561</v>
      </c>
      <c r="CY44" s="6">
        <f>AVERAGE(CY12,CY13:CY42)</f>
        <v>3.4482758620689653</v>
      </c>
      <c r="CZ44" s="7">
        <f>CZ12+CZ43</f>
        <v>67</v>
      </c>
      <c r="DA44" s="11">
        <f>CZ44</f>
        <v>67</v>
      </c>
      <c r="DB44" s="6">
        <f>AVERAGE(DB12,DB13:DB42)</f>
        <v>8.6999999999999993</v>
      </c>
      <c r="DC44" s="7">
        <f>DC12+DC43</f>
        <v>91</v>
      </c>
      <c r="DD44" s="11">
        <f>DC44</f>
        <v>91</v>
      </c>
      <c r="DE44" s="8">
        <f>AVERAGE(DE13:DE42)</f>
        <v>6.8476190476190482</v>
      </c>
      <c r="DF44" s="10">
        <f>AVERAGE(DF13:DF42)</f>
        <v>-0.42380952380952364</v>
      </c>
      <c r="DG44" s="6">
        <f>AVERAGE(DG12,DG13:DG42)</f>
        <v>0.76666666666666672</v>
      </c>
      <c r="DH44" s="7">
        <f>DH12+DH43</f>
        <v>20</v>
      </c>
      <c r="DI44" s="11">
        <f>DH44</f>
        <v>20</v>
      </c>
      <c r="DJ44" s="8">
        <f>AVERAGE(DJ13:DJ42)</f>
        <v>8.254999999999999</v>
      </c>
      <c r="DK44" s="10">
        <f>AVERAGE(DK13:DK42)</f>
        <v>1.395</v>
      </c>
      <c r="DL44" s="6">
        <f>AVERAGE(DL12,DL13:DL42)</f>
        <v>8.8000000000000007</v>
      </c>
      <c r="DM44" s="7">
        <f>DM12+DM43</f>
        <v>91</v>
      </c>
      <c r="DN44" s="11">
        <f>DM44</f>
        <v>91</v>
      </c>
      <c r="DO44" s="6">
        <f>AVERAGE(DO12,DO13:DO42)</f>
        <v>10.1</v>
      </c>
      <c r="DP44" s="7">
        <f>DP12+DP43</f>
        <v>142</v>
      </c>
      <c r="DQ44" s="11">
        <f>DP44</f>
        <v>142</v>
      </c>
      <c r="DR44" s="8">
        <f>AVERAGE(DR13:DR42)</f>
        <v>7.1799999999999988</v>
      </c>
      <c r="DS44" s="10">
        <f>AVERAGE(DS13:DS42)</f>
        <v>1.5233333333333343</v>
      </c>
      <c r="DT44" s="6">
        <f>AVERAGE(DT12,DT13:DT42)</f>
        <v>0.2</v>
      </c>
      <c r="DU44" s="7">
        <f>DU12+DU43</f>
        <v>11</v>
      </c>
      <c r="DV44" s="11">
        <f>DU44</f>
        <v>11</v>
      </c>
      <c r="DW44" s="8">
        <f>AVERAGE(DW13:DW42)</f>
        <v>8.1666666666666679</v>
      </c>
      <c r="DX44" s="10">
        <f>AVERAGE(DX13:DX42)</f>
        <v>2.97</v>
      </c>
      <c r="DY44" s="6">
        <f>AVERAGE(DY12,DY13:DY42)</f>
        <v>10.1</v>
      </c>
      <c r="DZ44" s="7">
        <f>DZ12+DZ43</f>
        <v>142</v>
      </c>
      <c r="EA44" s="11">
        <f>DZ44</f>
        <v>142</v>
      </c>
      <c r="EB44" s="6">
        <f>AVERAGE(EB12,EB13:EB42)</f>
        <v>10.1</v>
      </c>
      <c r="EC44" s="7">
        <f>EC12+EC43</f>
        <v>142</v>
      </c>
      <c r="ED44" s="11">
        <f>EC44</f>
        <v>142</v>
      </c>
      <c r="EE44" s="8">
        <f>AVERAGE(EE13:EE42)</f>
        <v>8.2200000000000006</v>
      </c>
      <c r="EF44" s="10">
        <f>AVERAGE(EF13:EF42)</f>
        <v>1.0666666666666667</v>
      </c>
      <c r="EG44" s="6">
        <f>AVERAGE(EG12,EG13:EG42)</f>
        <v>0.83333333333333337</v>
      </c>
      <c r="EH44" s="7">
        <f>EH12+EH43</f>
        <v>27</v>
      </c>
      <c r="EI44" s="11">
        <f>EH44</f>
        <v>27</v>
      </c>
      <c r="EJ44" s="8">
        <f>AVERAGE(EJ13:EJ42)</f>
        <v>9.2533333333333321</v>
      </c>
      <c r="EK44" s="10">
        <f>AVERAGE(EK13:EK42)</f>
        <v>3.1266666666666669</v>
      </c>
      <c r="EL44" s="6">
        <f>AVERAGE(EL12,EL13:EL42)</f>
        <v>0.33333333333333331</v>
      </c>
      <c r="EM44" s="7">
        <f>EM12+EM43</f>
        <v>19</v>
      </c>
      <c r="EN44" s="11">
        <f>EM44</f>
        <v>19</v>
      </c>
      <c r="EO44" s="8">
        <f>AVERAGE(EO13:EO42)</f>
        <v>8.4999999999999982</v>
      </c>
      <c r="EP44" s="10">
        <f>AVERAGE(EP13:EP42)</f>
        <v>1.7033333333333336</v>
      </c>
      <c r="EQ44" s="6">
        <f>AVERAGE(EQ12,EQ13:EQ42)</f>
        <v>2.4666666666666668</v>
      </c>
      <c r="ER44" s="7">
        <f>ER12+ER43</f>
        <v>69</v>
      </c>
      <c r="ES44" s="11">
        <f>ER44</f>
        <v>69</v>
      </c>
      <c r="ET44" s="8">
        <f>AVERAGE(ET13:ET42)</f>
        <v>6.8766666666666687</v>
      </c>
      <c r="EU44" s="8">
        <f>AVERAGE(EU13:EU42)</f>
        <v>0.95666666666666644</v>
      </c>
      <c r="EV44" s="112">
        <f>AVERAGE(BW44,CG44,CQ44,DA44,DN44,ED44,EN44,ES44)</f>
        <v>69.5</v>
      </c>
    </row>
    <row r="45" spans="1:152" ht="16.5" thickTop="1">
      <c r="A45" s="292" t="s">
        <v>72</v>
      </c>
      <c r="B45" s="53">
        <v>40878</v>
      </c>
      <c r="C45" s="19">
        <v>6</v>
      </c>
      <c r="D45" s="19">
        <v>6</v>
      </c>
      <c r="E45" s="19">
        <f>E42+D45</f>
        <v>21</v>
      </c>
      <c r="F45" s="168">
        <v>2.4</v>
      </c>
      <c r="G45" s="217">
        <v>-0.4</v>
      </c>
      <c r="H45" s="206">
        <v>2</v>
      </c>
      <c r="I45" s="207">
        <v>3</v>
      </c>
      <c r="J45" s="19">
        <f>J42+I45</f>
        <v>37</v>
      </c>
      <c r="K45" s="177">
        <v>5.5</v>
      </c>
      <c r="L45" s="219">
        <v>-0.9</v>
      </c>
      <c r="M45" s="19">
        <v>11</v>
      </c>
      <c r="N45" s="19">
        <v>4</v>
      </c>
      <c r="O45" s="19">
        <f>O42+N45</f>
        <v>67</v>
      </c>
      <c r="P45" s="168">
        <v>-2.5</v>
      </c>
      <c r="Q45" s="217">
        <v>-6.2</v>
      </c>
      <c r="R45" s="206">
        <v>2</v>
      </c>
      <c r="S45" s="207">
        <v>0</v>
      </c>
      <c r="T45" s="23">
        <f>T42+S45</f>
        <v>21</v>
      </c>
      <c r="U45" s="177">
        <v>-1.3</v>
      </c>
      <c r="V45" s="219">
        <v>-5</v>
      </c>
      <c r="W45" s="208">
        <v>0</v>
      </c>
      <c r="X45" s="209">
        <v>0</v>
      </c>
      <c r="Y45" s="19">
        <v>0</v>
      </c>
      <c r="Z45" s="210">
        <v>-3</v>
      </c>
      <c r="AA45" s="221">
        <v>-6.2</v>
      </c>
      <c r="AB45" s="222">
        <v>0</v>
      </c>
      <c r="AC45" s="213">
        <v>0</v>
      </c>
      <c r="AD45" s="23">
        <f>AD42+AC45</f>
        <v>4</v>
      </c>
      <c r="AE45" s="188">
        <v>14.6</v>
      </c>
      <c r="AF45" s="214">
        <v>0.9</v>
      </c>
      <c r="AG45" s="208">
        <v>0</v>
      </c>
      <c r="AH45" s="209">
        <v>0</v>
      </c>
      <c r="AI45" s="19">
        <v>19</v>
      </c>
      <c r="AJ45" s="215">
        <v>14.3</v>
      </c>
      <c r="AK45" s="216">
        <v>0.1</v>
      </c>
      <c r="AL45" s="212">
        <v>0</v>
      </c>
      <c r="AM45" s="148">
        <v>0</v>
      </c>
      <c r="AN45" s="23">
        <f>AN42+AM45</f>
        <v>19</v>
      </c>
      <c r="AO45" s="188">
        <v>0.9</v>
      </c>
      <c r="AP45" s="214">
        <v>-2.5</v>
      </c>
      <c r="AQ45" s="208">
        <v>24</v>
      </c>
      <c r="AR45" s="209">
        <v>26</v>
      </c>
      <c r="AS45" s="19">
        <f>AS42+AR45</f>
        <v>92</v>
      </c>
      <c r="AT45" s="215">
        <v>-1.3</v>
      </c>
      <c r="AU45" s="216">
        <v>-3.6</v>
      </c>
      <c r="AV45" s="147">
        <v>4</v>
      </c>
      <c r="AW45" s="148">
        <v>0</v>
      </c>
      <c r="AX45" s="23">
        <f>AX42+AW45</f>
        <v>44</v>
      </c>
      <c r="AY45" s="188">
        <v>6.8</v>
      </c>
      <c r="AZ45" s="189">
        <v>-1</v>
      </c>
      <c r="BA45" s="24">
        <v>38</v>
      </c>
      <c r="BB45" s="19">
        <v>6</v>
      </c>
      <c r="BC45" s="19">
        <f>BC42+BB45</f>
        <v>115</v>
      </c>
      <c r="BD45" s="171">
        <v>0</v>
      </c>
      <c r="BE45" s="172">
        <v>-3.1</v>
      </c>
      <c r="BF45" s="21">
        <v>1</v>
      </c>
      <c r="BG45" s="23">
        <v>1</v>
      </c>
      <c r="BH45" s="23">
        <f>BH42+BG45</f>
        <v>18</v>
      </c>
      <c r="BI45" s="182">
        <v>1.7</v>
      </c>
      <c r="BJ45" s="183">
        <v>-2</v>
      </c>
      <c r="BK45" s="19">
        <v>59</v>
      </c>
      <c r="BL45" s="19">
        <v>55</v>
      </c>
      <c r="BM45" s="19">
        <f>BM42+BL45</f>
        <v>140</v>
      </c>
      <c r="BN45" s="171">
        <v>-2.5</v>
      </c>
      <c r="BO45" s="172">
        <v>-5.8</v>
      </c>
      <c r="BP45" s="21">
        <v>0</v>
      </c>
      <c r="BQ45" s="23">
        <v>0</v>
      </c>
      <c r="BR45" s="23">
        <f>BR42+BQ45</f>
        <v>62</v>
      </c>
      <c r="BS45" s="182">
        <v>-2.6</v>
      </c>
      <c r="BT45" s="183">
        <v>-5.8</v>
      </c>
      <c r="BU45" s="19">
        <v>22</v>
      </c>
      <c r="BV45" s="19">
        <v>0</v>
      </c>
      <c r="BW45" s="19">
        <f>BW42+BV45</f>
        <v>125</v>
      </c>
      <c r="BX45" s="171">
        <v>8.6999999999999993</v>
      </c>
      <c r="BY45" s="172">
        <v>-4.5999999999999996</v>
      </c>
      <c r="BZ45" s="21">
        <v>2</v>
      </c>
      <c r="CA45" s="23">
        <v>0</v>
      </c>
      <c r="CB45" s="23">
        <f>CB42+CA45</f>
        <v>39</v>
      </c>
      <c r="CC45" s="182">
        <v>10.5</v>
      </c>
      <c r="CD45" s="183">
        <v>-0.1</v>
      </c>
      <c r="CE45" s="19">
        <v>5</v>
      </c>
      <c r="CF45" s="19">
        <v>6</v>
      </c>
      <c r="CG45" s="19">
        <f>CG42+CF45</f>
        <v>33</v>
      </c>
      <c r="CH45" s="171">
        <v>1.8</v>
      </c>
      <c r="CI45" s="172">
        <v>-1.9</v>
      </c>
      <c r="CJ45" s="21">
        <v>17</v>
      </c>
      <c r="CK45" s="23">
        <v>5</v>
      </c>
      <c r="CL45" s="23">
        <f>CL42+CK45</f>
        <v>54</v>
      </c>
      <c r="CM45" s="182">
        <v>2.4</v>
      </c>
      <c r="CN45" s="183">
        <v>-0.9</v>
      </c>
      <c r="CO45" s="24">
        <v>0</v>
      </c>
      <c r="CP45" s="19">
        <v>0</v>
      </c>
      <c r="CQ45" s="19">
        <f>CQ42+CP45</f>
        <v>16</v>
      </c>
      <c r="CR45" s="171">
        <v>12.8</v>
      </c>
      <c r="CS45" s="172">
        <v>3</v>
      </c>
      <c r="CT45" s="21">
        <v>0</v>
      </c>
      <c r="CU45" s="23">
        <v>0</v>
      </c>
      <c r="CV45" s="23">
        <f>CV42+CU45</f>
        <v>32</v>
      </c>
      <c r="CW45" s="182">
        <v>11.3</v>
      </c>
      <c r="CX45" s="183">
        <v>6.8</v>
      </c>
      <c r="CY45" s="115" t="s">
        <v>71</v>
      </c>
      <c r="CZ45" s="93" t="s">
        <v>71</v>
      </c>
      <c r="DA45" s="123">
        <v>67</v>
      </c>
      <c r="DB45" s="124">
        <v>26</v>
      </c>
      <c r="DC45" s="81">
        <v>13</v>
      </c>
      <c r="DD45" s="82">
        <f>DD41+DC45</f>
        <v>104</v>
      </c>
      <c r="DE45" s="171">
        <v>3.1</v>
      </c>
      <c r="DF45" s="172">
        <v>-1.2</v>
      </c>
      <c r="DG45" s="21">
        <v>4</v>
      </c>
      <c r="DH45" s="23">
        <v>0</v>
      </c>
      <c r="DI45" s="23">
        <v>20</v>
      </c>
      <c r="DJ45" s="182">
        <v>2.9</v>
      </c>
      <c r="DK45" s="183">
        <v>0.3</v>
      </c>
      <c r="DL45" s="24">
        <v>26</v>
      </c>
      <c r="DM45" s="19">
        <v>13</v>
      </c>
      <c r="DN45" s="19">
        <v>104</v>
      </c>
      <c r="DO45" s="19">
        <v>7</v>
      </c>
      <c r="DP45" s="19">
        <v>7</v>
      </c>
      <c r="DQ45" s="19">
        <v>149</v>
      </c>
      <c r="DR45" s="171">
        <v>-2.7</v>
      </c>
      <c r="DS45" s="172">
        <v>-9.6999999999999993</v>
      </c>
      <c r="DT45" s="21">
        <v>1</v>
      </c>
      <c r="DU45" s="23">
        <v>2</v>
      </c>
      <c r="DV45" s="23">
        <v>13</v>
      </c>
      <c r="DW45" s="182">
        <v>-0.3</v>
      </c>
      <c r="DX45" s="183">
        <v>-5.4</v>
      </c>
      <c r="DY45" s="24">
        <v>7</v>
      </c>
      <c r="DZ45" s="19">
        <v>7</v>
      </c>
      <c r="EA45" s="123">
        <v>149</v>
      </c>
      <c r="EB45" s="24">
        <v>7</v>
      </c>
      <c r="EC45" s="19">
        <v>7</v>
      </c>
      <c r="ED45" s="19">
        <v>149</v>
      </c>
      <c r="EE45" s="171">
        <v>-1.8</v>
      </c>
      <c r="EF45" s="172">
        <v>-5.5</v>
      </c>
      <c r="EG45" s="21">
        <v>4</v>
      </c>
      <c r="EH45" s="23">
        <v>5</v>
      </c>
      <c r="EI45" s="23">
        <v>32</v>
      </c>
      <c r="EJ45" s="182">
        <v>-0.8</v>
      </c>
      <c r="EK45" s="183">
        <v>-4</v>
      </c>
      <c r="EL45" s="24">
        <v>0</v>
      </c>
      <c r="EM45" s="20" t="s">
        <v>69</v>
      </c>
      <c r="EN45" s="19">
        <v>19</v>
      </c>
      <c r="EO45" s="171">
        <v>5.4</v>
      </c>
      <c r="EP45" s="172">
        <v>-2</v>
      </c>
      <c r="EQ45" s="24">
        <v>0</v>
      </c>
      <c r="ER45" s="20" t="s">
        <v>69</v>
      </c>
      <c r="ES45" s="19">
        <v>69</v>
      </c>
      <c r="ET45" s="171">
        <v>5.9</v>
      </c>
      <c r="EU45" s="171">
        <v>-3.2</v>
      </c>
      <c r="EV45" s="112">
        <f>AVERAGE(BW45,CG45,CQ45,DA45,DN45,ED45,EN45,ES45)</f>
        <v>72.75</v>
      </c>
    </row>
    <row r="46" spans="1:152" ht="15.75">
      <c r="A46" s="293"/>
      <c r="B46" s="26">
        <v>40879</v>
      </c>
      <c r="C46" s="160">
        <v>4</v>
      </c>
      <c r="D46" s="160">
        <v>0</v>
      </c>
      <c r="E46" s="27">
        <f>E45+D46</f>
        <v>21</v>
      </c>
      <c r="F46" s="168">
        <v>7.1</v>
      </c>
      <c r="G46" s="217">
        <v>-3.3</v>
      </c>
      <c r="H46" s="218">
        <v>0</v>
      </c>
      <c r="I46" s="161">
        <v>0</v>
      </c>
      <c r="J46" s="27">
        <f>J45+I46</f>
        <v>37</v>
      </c>
      <c r="K46" s="177">
        <v>7.8</v>
      </c>
      <c r="L46" s="219">
        <v>-1.9</v>
      </c>
      <c r="M46" s="160">
        <v>18</v>
      </c>
      <c r="N46" s="160">
        <v>11</v>
      </c>
      <c r="O46" s="27">
        <f>O45+N46</f>
        <v>78</v>
      </c>
      <c r="P46" s="168">
        <v>1.2</v>
      </c>
      <c r="Q46" s="217">
        <v>-7.8</v>
      </c>
      <c r="R46" s="218">
        <v>2</v>
      </c>
      <c r="S46" s="161">
        <v>0</v>
      </c>
      <c r="T46" s="31">
        <f>T45+S46</f>
        <v>21</v>
      </c>
      <c r="U46" s="177">
        <v>2.4</v>
      </c>
      <c r="V46" s="219">
        <v>-5.6</v>
      </c>
      <c r="W46" s="220">
        <v>18</v>
      </c>
      <c r="X46" s="162">
        <v>18</v>
      </c>
      <c r="Y46" s="27">
        <v>18</v>
      </c>
      <c r="Z46" s="159">
        <v>-2.9</v>
      </c>
      <c r="AA46" s="221">
        <v>-6.3</v>
      </c>
      <c r="AB46" s="222">
        <v>7</v>
      </c>
      <c r="AC46" s="163">
        <v>7</v>
      </c>
      <c r="AD46" s="31">
        <f>AD45+AC46</f>
        <v>11</v>
      </c>
      <c r="AE46" s="186">
        <v>1.2</v>
      </c>
      <c r="AF46" s="223">
        <v>-2.8</v>
      </c>
      <c r="AG46" s="220">
        <v>2</v>
      </c>
      <c r="AH46" s="162">
        <v>2</v>
      </c>
      <c r="AI46" s="27">
        <v>21</v>
      </c>
      <c r="AJ46" s="193">
        <v>2.5</v>
      </c>
      <c r="AK46" s="224">
        <v>-2.6</v>
      </c>
      <c r="AL46" s="222">
        <v>0</v>
      </c>
      <c r="AM46" s="152">
        <v>1</v>
      </c>
      <c r="AN46" s="31">
        <f>AN45+AM46</f>
        <v>20</v>
      </c>
      <c r="AO46" s="186">
        <v>1.9</v>
      </c>
      <c r="AP46" s="223">
        <v>-2.5</v>
      </c>
      <c r="AQ46" s="220">
        <v>68</v>
      </c>
      <c r="AR46" s="162">
        <v>46</v>
      </c>
      <c r="AS46" s="27">
        <f>AS45+AR46</f>
        <v>138</v>
      </c>
      <c r="AT46" s="193">
        <v>1.1000000000000001</v>
      </c>
      <c r="AU46" s="224">
        <v>-3.9</v>
      </c>
      <c r="AV46" s="151">
        <v>0</v>
      </c>
      <c r="AW46" s="152">
        <v>0</v>
      </c>
      <c r="AX46" s="31">
        <f>AX45+AW46</f>
        <v>44</v>
      </c>
      <c r="AY46" s="186">
        <v>6.6</v>
      </c>
      <c r="AZ46" s="190">
        <v>1.3</v>
      </c>
      <c r="BA46" s="32">
        <v>41</v>
      </c>
      <c r="BB46" s="27">
        <v>11</v>
      </c>
      <c r="BC46" s="27">
        <f>BC45+BB46</f>
        <v>126</v>
      </c>
      <c r="BD46" s="169">
        <v>4.7</v>
      </c>
      <c r="BE46" s="170">
        <v>-3</v>
      </c>
      <c r="BF46" s="29">
        <v>1</v>
      </c>
      <c r="BG46" s="31">
        <v>1</v>
      </c>
      <c r="BH46" s="31">
        <f>BH45+BG46</f>
        <v>19</v>
      </c>
      <c r="BI46" s="178">
        <v>7.6</v>
      </c>
      <c r="BJ46" s="179">
        <v>-2.5</v>
      </c>
      <c r="BK46" s="27">
        <v>84</v>
      </c>
      <c r="BL46" s="27">
        <v>39</v>
      </c>
      <c r="BM46" s="27">
        <f>BM45+BL46</f>
        <v>179</v>
      </c>
      <c r="BN46" s="169">
        <v>-2.2000000000000002</v>
      </c>
      <c r="BO46" s="170">
        <v>-6.8</v>
      </c>
      <c r="BP46" s="29">
        <v>0</v>
      </c>
      <c r="BQ46" s="31">
        <v>0</v>
      </c>
      <c r="BR46" s="31">
        <f>BR45+BQ46</f>
        <v>62</v>
      </c>
      <c r="BS46" s="178">
        <v>-1.9</v>
      </c>
      <c r="BT46" s="179">
        <v>-5.0999999999999996</v>
      </c>
      <c r="BU46" s="27">
        <v>6</v>
      </c>
      <c r="BV46" s="27">
        <v>2</v>
      </c>
      <c r="BW46" s="27">
        <f>BW45+BV46</f>
        <v>127</v>
      </c>
      <c r="BX46" s="169">
        <v>3.9</v>
      </c>
      <c r="BY46" s="170">
        <v>-2.1</v>
      </c>
      <c r="BZ46" s="29">
        <v>0</v>
      </c>
      <c r="CA46" s="31">
        <v>0</v>
      </c>
      <c r="CB46" s="31">
        <f>CB45+CA46</f>
        <v>39</v>
      </c>
      <c r="CC46" s="178">
        <v>4</v>
      </c>
      <c r="CD46" s="179">
        <v>-1.2</v>
      </c>
      <c r="CE46" s="27">
        <v>5</v>
      </c>
      <c r="CF46" s="27">
        <v>2</v>
      </c>
      <c r="CG46" s="27">
        <f>CG45+CF46</f>
        <v>35</v>
      </c>
      <c r="CH46" s="169">
        <v>3.6</v>
      </c>
      <c r="CI46" s="170">
        <v>-1.7</v>
      </c>
      <c r="CJ46" s="29">
        <v>15</v>
      </c>
      <c r="CK46" s="31">
        <v>0</v>
      </c>
      <c r="CL46" s="31">
        <f>CL45+CK46</f>
        <v>54</v>
      </c>
      <c r="CM46" s="178">
        <v>4.7</v>
      </c>
      <c r="CN46" s="179">
        <v>-1.9</v>
      </c>
      <c r="CO46" s="32">
        <v>0</v>
      </c>
      <c r="CP46" s="27">
        <v>0</v>
      </c>
      <c r="CQ46" s="27">
        <f>CQ45+CP46</f>
        <v>16</v>
      </c>
      <c r="CR46" s="169">
        <v>7.6</v>
      </c>
      <c r="CS46" s="170">
        <v>-2.8</v>
      </c>
      <c r="CT46" s="29">
        <v>0</v>
      </c>
      <c r="CU46" s="31">
        <v>0</v>
      </c>
      <c r="CV46" s="31">
        <f>CV45+CU46</f>
        <v>32</v>
      </c>
      <c r="CW46" s="178">
        <v>8.5</v>
      </c>
      <c r="CX46" s="179">
        <v>-2</v>
      </c>
      <c r="CY46" s="116" t="s">
        <v>71</v>
      </c>
      <c r="CZ46" s="94" t="s">
        <v>71</v>
      </c>
      <c r="DA46" s="125">
        <v>67</v>
      </c>
      <c r="DB46" s="120">
        <v>37</v>
      </c>
      <c r="DC46" s="85">
        <v>19</v>
      </c>
      <c r="DD46" s="85">
        <f>DD45+DC46</f>
        <v>123</v>
      </c>
      <c r="DE46" s="169">
        <v>2</v>
      </c>
      <c r="DF46" s="170">
        <v>-0.3</v>
      </c>
      <c r="DG46" s="29">
        <v>6</v>
      </c>
      <c r="DH46" s="31">
        <v>3</v>
      </c>
      <c r="DI46" s="31">
        <v>23</v>
      </c>
      <c r="DJ46" s="178">
        <v>5.5</v>
      </c>
      <c r="DK46" s="179">
        <v>0.5</v>
      </c>
      <c r="DL46" s="32">
        <v>37</v>
      </c>
      <c r="DM46" s="27">
        <v>19</v>
      </c>
      <c r="DN46" s="27">
        <v>123</v>
      </c>
      <c r="DO46" s="27">
        <v>9</v>
      </c>
      <c r="DP46" s="27">
        <v>11</v>
      </c>
      <c r="DQ46" s="27">
        <v>160</v>
      </c>
      <c r="DR46" s="169">
        <v>-1.6</v>
      </c>
      <c r="DS46" s="170">
        <v>-9.5</v>
      </c>
      <c r="DT46" s="29">
        <v>24</v>
      </c>
      <c r="DU46" s="31">
        <v>25</v>
      </c>
      <c r="DV46" s="31">
        <v>38</v>
      </c>
      <c r="DW46" s="178">
        <v>0.1</v>
      </c>
      <c r="DX46" s="179">
        <v>-4.9000000000000004</v>
      </c>
      <c r="DY46" s="32">
        <v>9</v>
      </c>
      <c r="DZ46" s="27">
        <v>11</v>
      </c>
      <c r="EA46" s="125">
        <v>160</v>
      </c>
      <c r="EB46" s="32">
        <v>9</v>
      </c>
      <c r="EC46" s="27">
        <v>11</v>
      </c>
      <c r="ED46" s="27">
        <v>160</v>
      </c>
      <c r="EE46" s="169">
        <v>-1</v>
      </c>
      <c r="EF46" s="170">
        <v>-9.6999999999999993</v>
      </c>
      <c r="EG46" s="29">
        <v>6</v>
      </c>
      <c r="EH46" s="31">
        <v>5</v>
      </c>
      <c r="EI46" s="31">
        <v>37</v>
      </c>
      <c r="EJ46" s="178">
        <v>0.5</v>
      </c>
      <c r="EK46" s="179">
        <v>-3.8</v>
      </c>
      <c r="EL46" s="32">
        <v>0</v>
      </c>
      <c r="EM46" s="28" t="s">
        <v>69</v>
      </c>
      <c r="EN46" s="27">
        <v>19</v>
      </c>
      <c r="EO46" s="169">
        <v>8.8000000000000007</v>
      </c>
      <c r="EP46" s="170">
        <v>-2.6</v>
      </c>
      <c r="EQ46" s="33">
        <v>0</v>
      </c>
      <c r="ER46" s="28" t="s">
        <v>69</v>
      </c>
      <c r="ES46" s="34">
        <v>69</v>
      </c>
      <c r="ET46" s="194">
        <v>5</v>
      </c>
      <c r="EU46" s="194">
        <v>-0.3</v>
      </c>
      <c r="EV46" s="112">
        <f t="shared" ref="EV46:EV109" si="19">AVERAGE(BW46,CG46,CQ46,DA46,DN46,ED46,EN46,ES46)</f>
        <v>77</v>
      </c>
    </row>
    <row r="47" spans="1:152" ht="15.75">
      <c r="A47" s="293"/>
      <c r="B47" s="36">
        <v>40880</v>
      </c>
      <c r="C47" s="160">
        <v>0</v>
      </c>
      <c r="D47" s="160">
        <v>0</v>
      </c>
      <c r="E47" s="27">
        <f t="shared" ref="E47:E74" si="20">E46+D47</f>
        <v>21</v>
      </c>
      <c r="F47" s="168">
        <v>7.9</v>
      </c>
      <c r="G47" s="217">
        <v>-2.5</v>
      </c>
      <c r="H47" s="218">
        <v>0</v>
      </c>
      <c r="I47" s="161">
        <v>0</v>
      </c>
      <c r="J47" s="27">
        <f t="shared" ref="J47:J74" si="21">J46+I47</f>
        <v>37</v>
      </c>
      <c r="K47" s="177">
        <v>8.3000000000000007</v>
      </c>
      <c r="L47" s="219">
        <v>-0.3</v>
      </c>
      <c r="M47" s="160">
        <v>11</v>
      </c>
      <c r="N47" s="160">
        <v>0</v>
      </c>
      <c r="O47" s="27">
        <f t="shared" ref="O47:O74" si="22">O46+N47</f>
        <v>78</v>
      </c>
      <c r="P47" s="168">
        <v>3.7</v>
      </c>
      <c r="Q47" s="217">
        <v>-3.4</v>
      </c>
      <c r="R47" s="218">
        <v>1</v>
      </c>
      <c r="S47" s="161">
        <v>0</v>
      </c>
      <c r="T47" s="31">
        <f t="shared" ref="T47:T75" si="23">T46+S47</f>
        <v>21</v>
      </c>
      <c r="U47" s="177">
        <v>5.4</v>
      </c>
      <c r="V47" s="219">
        <v>0.3</v>
      </c>
      <c r="W47" s="220">
        <v>15</v>
      </c>
      <c r="X47" s="162">
        <v>11</v>
      </c>
      <c r="Y47" s="27">
        <v>29</v>
      </c>
      <c r="Z47" s="159">
        <v>2</v>
      </c>
      <c r="AA47" s="221">
        <v>-3.3</v>
      </c>
      <c r="AB47" s="222">
        <v>7</v>
      </c>
      <c r="AC47" s="163">
        <v>7</v>
      </c>
      <c r="AD47" s="31">
        <f t="shared" ref="AD47:AD75" si="24">AD46+AC47</f>
        <v>18</v>
      </c>
      <c r="AE47" s="186">
        <v>9.6999999999999993</v>
      </c>
      <c r="AF47" s="223">
        <v>-0.2</v>
      </c>
      <c r="AG47" s="220">
        <v>0</v>
      </c>
      <c r="AH47" s="162">
        <v>0</v>
      </c>
      <c r="AI47" s="27">
        <v>21</v>
      </c>
      <c r="AJ47" s="193">
        <v>7.5</v>
      </c>
      <c r="AK47" s="224">
        <v>1</v>
      </c>
      <c r="AL47" s="222">
        <v>0</v>
      </c>
      <c r="AM47" s="152">
        <v>0</v>
      </c>
      <c r="AN47" s="31">
        <f t="shared" ref="AN47:AN75" si="25">AN46+AM47</f>
        <v>20</v>
      </c>
      <c r="AO47" s="186">
        <v>2</v>
      </c>
      <c r="AP47" s="223">
        <v>-1.8</v>
      </c>
      <c r="AQ47" s="220">
        <v>49</v>
      </c>
      <c r="AR47" s="162">
        <v>0</v>
      </c>
      <c r="AS47" s="27">
        <f t="shared" ref="AS47:AS74" si="26">AS46+AR47</f>
        <v>138</v>
      </c>
      <c r="AT47" s="193">
        <v>2.2000000000000002</v>
      </c>
      <c r="AU47" s="224">
        <v>-2.8</v>
      </c>
      <c r="AV47" s="151">
        <v>1</v>
      </c>
      <c r="AW47" s="152">
        <v>1</v>
      </c>
      <c r="AX47" s="31">
        <f t="shared" ref="AX47:AX75" si="27">AX46+AW47</f>
        <v>45</v>
      </c>
      <c r="AY47" s="186">
        <v>5.0999999999999996</v>
      </c>
      <c r="AZ47" s="190">
        <v>-4.9000000000000004</v>
      </c>
      <c r="BA47" s="32">
        <v>31</v>
      </c>
      <c r="BB47" s="34">
        <v>0</v>
      </c>
      <c r="BC47" s="27">
        <f t="shared" ref="BC47:BC74" si="28">BC46+BB47</f>
        <v>126</v>
      </c>
      <c r="BD47" s="169">
        <v>0.5</v>
      </c>
      <c r="BE47" s="170">
        <v>-2.5</v>
      </c>
      <c r="BF47" s="29">
        <v>0</v>
      </c>
      <c r="BG47" s="47">
        <v>0</v>
      </c>
      <c r="BH47" s="31">
        <f t="shared" ref="BH47:BH75" si="29">BH46+BG47</f>
        <v>19</v>
      </c>
      <c r="BI47" s="178">
        <v>13</v>
      </c>
      <c r="BJ47" s="179">
        <v>-0.4</v>
      </c>
      <c r="BK47" s="27">
        <v>57</v>
      </c>
      <c r="BL47" s="34">
        <v>0</v>
      </c>
      <c r="BM47" s="27">
        <f t="shared" ref="BM47:BM74" si="30">BM46+BL47</f>
        <v>179</v>
      </c>
      <c r="BN47" s="169">
        <v>2.6</v>
      </c>
      <c r="BO47" s="170">
        <v>-3.7</v>
      </c>
      <c r="BP47" s="29">
        <v>1</v>
      </c>
      <c r="BQ47" s="47">
        <v>1</v>
      </c>
      <c r="BR47" s="31">
        <f t="shared" ref="BR47:BR75" si="31">BR46+BQ47</f>
        <v>63</v>
      </c>
      <c r="BS47" s="178">
        <v>2.8</v>
      </c>
      <c r="BT47" s="179">
        <v>-3.4</v>
      </c>
      <c r="BU47" s="27">
        <v>7</v>
      </c>
      <c r="BV47" s="34">
        <v>3</v>
      </c>
      <c r="BW47" s="27">
        <f t="shared" ref="BW47:BW74" si="32">BW46+BV47</f>
        <v>130</v>
      </c>
      <c r="BX47" s="169">
        <v>5.5</v>
      </c>
      <c r="BY47" s="170">
        <v>-1.6</v>
      </c>
      <c r="BZ47" s="29">
        <v>3</v>
      </c>
      <c r="CA47" s="47">
        <v>5</v>
      </c>
      <c r="CB47" s="31">
        <f t="shared" ref="CB47:CB75" si="33">CB46+CA47</f>
        <v>44</v>
      </c>
      <c r="CC47" s="178">
        <v>7.9</v>
      </c>
      <c r="CD47" s="179">
        <v>-0.2</v>
      </c>
      <c r="CE47" s="27">
        <v>1</v>
      </c>
      <c r="CF47" s="34">
        <v>0</v>
      </c>
      <c r="CG47" s="27">
        <f t="shared" ref="CG47:CG74" si="34">CG46+CF47</f>
        <v>35</v>
      </c>
      <c r="CH47" s="169">
        <v>13.6</v>
      </c>
      <c r="CI47" s="170">
        <v>0.4</v>
      </c>
      <c r="CJ47" s="29">
        <v>11</v>
      </c>
      <c r="CK47" s="47">
        <v>0</v>
      </c>
      <c r="CL47" s="31">
        <f t="shared" ref="CL47:CL75" si="35">CL46+CK47</f>
        <v>54</v>
      </c>
      <c r="CM47" s="178">
        <v>10.7</v>
      </c>
      <c r="CN47" s="179">
        <v>2.8</v>
      </c>
      <c r="CO47" s="32">
        <v>0</v>
      </c>
      <c r="CP47" s="34">
        <v>0</v>
      </c>
      <c r="CQ47" s="27">
        <f t="shared" ref="CQ47:CQ75" si="36">CQ46+CP47</f>
        <v>16</v>
      </c>
      <c r="CR47" s="169">
        <v>1.1000000000000001</v>
      </c>
      <c r="CS47" s="170">
        <v>-2.8</v>
      </c>
      <c r="CT47" s="29">
        <v>0</v>
      </c>
      <c r="CU47" s="47">
        <v>0</v>
      </c>
      <c r="CV47" s="31">
        <f t="shared" ref="CV47:CV75" si="37">CV46+CU47</f>
        <v>32</v>
      </c>
      <c r="CW47" s="178">
        <v>0.1</v>
      </c>
      <c r="CX47" s="179">
        <v>-2.2999999999999998</v>
      </c>
      <c r="CY47" s="32">
        <v>20</v>
      </c>
      <c r="CZ47" s="34">
        <v>4</v>
      </c>
      <c r="DA47" s="125">
        <v>71</v>
      </c>
      <c r="DB47" s="120">
        <v>30</v>
      </c>
      <c r="DC47" s="85">
        <v>0</v>
      </c>
      <c r="DD47" s="85">
        <f t="shared" ref="DD47:DD74" si="38">DD46+DC47</f>
        <v>123</v>
      </c>
      <c r="DE47" s="169">
        <v>2</v>
      </c>
      <c r="DF47" s="170">
        <v>-4.0999999999999996</v>
      </c>
      <c r="DG47" s="29">
        <v>4</v>
      </c>
      <c r="DH47" s="47">
        <v>1</v>
      </c>
      <c r="DI47" s="31">
        <v>24</v>
      </c>
      <c r="DJ47" s="178">
        <v>3.8</v>
      </c>
      <c r="DK47" s="179">
        <v>0.6</v>
      </c>
      <c r="DL47" s="32">
        <v>30</v>
      </c>
      <c r="DM47" s="28" t="s">
        <v>69</v>
      </c>
      <c r="DN47" s="27">
        <v>123</v>
      </c>
      <c r="DO47" s="27">
        <v>5</v>
      </c>
      <c r="DP47" s="28" t="s">
        <v>69</v>
      </c>
      <c r="DQ47" s="27">
        <v>160</v>
      </c>
      <c r="DR47" s="169">
        <v>4.9000000000000004</v>
      </c>
      <c r="DS47" s="170">
        <v>-6.8</v>
      </c>
      <c r="DT47" s="29">
        <v>17</v>
      </c>
      <c r="DU47" s="30" t="s">
        <v>68</v>
      </c>
      <c r="DV47" s="31">
        <v>38</v>
      </c>
      <c r="DW47" s="178">
        <v>3.9</v>
      </c>
      <c r="DX47" s="179">
        <v>-3.9</v>
      </c>
      <c r="DY47" s="32">
        <v>5</v>
      </c>
      <c r="DZ47" s="28" t="s">
        <v>69</v>
      </c>
      <c r="EA47" s="125">
        <v>160</v>
      </c>
      <c r="EB47" s="32">
        <v>5</v>
      </c>
      <c r="EC47" s="270" t="s">
        <v>69</v>
      </c>
      <c r="ED47" s="27">
        <v>160</v>
      </c>
      <c r="EE47" s="169">
        <v>-1.1000000000000001</v>
      </c>
      <c r="EF47" s="170">
        <v>-8.8000000000000007</v>
      </c>
      <c r="EG47" s="29">
        <v>3</v>
      </c>
      <c r="EH47" s="30" t="s">
        <v>68</v>
      </c>
      <c r="EI47" s="31">
        <v>37</v>
      </c>
      <c r="EJ47" s="178">
        <v>0.3</v>
      </c>
      <c r="EK47" s="179">
        <v>-4.9000000000000004</v>
      </c>
      <c r="EL47" s="32">
        <v>0</v>
      </c>
      <c r="EM47" s="28" t="s">
        <v>69</v>
      </c>
      <c r="EN47" s="27">
        <v>19</v>
      </c>
      <c r="EO47" s="169">
        <v>13.3</v>
      </c>
      <c r="EP47" s="170">
        <v>2.2000000000000002</v>
      </c>
      <c r="EQ47" s="33">
        <v>0</v>
      </c>
      <c r="ER47" s="28" t="s">
        <v>69</v>
      </c>
      <c r="ES47" s="34">
        <v>69</v>
      </c>
      <c r="ET47" s="194">
        <v>1.2</v>
      </c>
      <c r="EU47" s="194">
        <v>-1</v>
      </c>
      <c r="EV47" s="112">
        <f t="shared" si="19"/>
        <v>77.875</v>
      </c>
    </row>
    <row r="48" spans="1:152" ht="15.75">
      <c r="A48" s="293"/>
      <c r="B48" s="26">
        <v>40881</v>
      </c>
      <c r="C48" s="238">
        <v>2</v>
      </c>
      <c r="D48" s="268">
        <v>2</v>
      </c>
      <c r="E48" s="27">
        <f t="shared" si="20"/>
        <v>23</v>
      </c>
      <c r="F48" s="168">
        <v>1.5</v>
      </c>
      <c r="G48" s="217">
        <v>-2.8</v>
      </c>
      <c r="H48" s="218">
        <v>0</v>
      </c>
      <c r="I48" s="161">
        <v>0</v>
      </c>
      <c r="J48" s="27">
        <f t="shared" si="21"/>
        <v>37</v>
      </c>
      <c r="K48" s="177">
        <v>3.7</v>
      </c>
      <c r="L48" s="219">
        <v>-1.7</v>
      </c>
      <c r="M48" s="238">
        <v>8</v>
      </c>
      <c r="N48" s="160">
        <v>0</v>
      </c>
      <c r="O48" s="27">
        <f t="shared" si="22"/>
        <v>78</v>
      </c>
      <c r="P48" s="168">
        <v>5.6</v>
      </c>
      <c r="Q48" s="217">
        <v>-3.9</v>
      </c>
      <c r="R48" s="218">
        <v>0</v>
      </c>
      <c r="S48" s="161">
        <v>0</v>
      </c>
      <c r="T48" s="31">
        <f t="shared" si="23"/>
        <v>21</v>
      </c>
      <c r="U48" s="177">
        <v>7</v>
      </c>
      <c r="V48" s="219">
        <v>-0.8</v>
      </c>
      <c r="W48" s="220">
        <v>16</v>
      </c>
      <c r="X48" s="162">
        <v>5</v>
      </c>
      <c r="Y48" s="27">
        <v>34</v>
      </c>
      <c r="Z48" s="159">
        <v>0.5</v>
      </c>
      <c r="AA48" s="221">
        <v>-7</v>
      </c>
      <c r="AB48" s="222">
        <v>0</v>
      </c>
      <c r="AC48" s="163">
        <v>0</v>
      </c>
      <c r="AD48" s="31">
        <f t="shared" si="24"/>
        <v>18</v>
      </c>
      <c r="AE48" s="186">
        <v>4.2</v>
      </c>
      <c r="AF48" s="223">
        <v>-2.9</v>
      </c>
      <c r="AG48" s="220">
        <v>0</v>
      </c>
      <c r="AH48" s="162">
        <v>0</v>
      </c>
      <c r="AI48" s="27">
        <v>21</v>
      </c>
      <c r="AJ48" s="193">
        <v>3.4</v>
      </c>
      <c r="AK48" s="224">
        <v>-3.6</v>
      </c>
      <c r="AL48" s="222">
        <v>0</v>
      </c>
      <c r="AM48" s="152">
        <v>0</v>
      </c>
      <c r="AN48" s="31">
        <f t="shared" si="25"/>
        <v>20</v>
      </c>
      <c r="AO48" s="186">
        <v>2.9</v>
      </c>
      <c r="AP48" s="223">
        <v>-2.2000000000000002</v>
      </c>
      <c r="AQ48" s="220">
        <v>59</v>
      </c>
      <c r="AR48" s="162">
        <v>18</v>
      </c>
      <c r="AS48" s="27">
        <f t="shared" si="26"/>
        <v>156</v>
      </c>
      <c r="AT48" s="193">
        <v>0.2</v>
      </c>
      <c r="AU48" s="224">
        <v>-3.3</v>
      </c>
      <c r="AV48" s="151">
        <v>10</v>
      </c>
      <c r="AW48" s="152">
        <v>10</v>
      </c>
      <c r="AX48" s="31">
        <f t="shared" si="27"/>
        <v>55</v>
      </c>
      <c r="AY48" s="186">
        <v>-3</v>
      </c>
      <c r="AZ48" s="190">
        <v>-6.5</v>
      </c>
      <c r="BA48" s="32">
        <v>15</v>
      </c>
      <c r="BB48" s="34">
        <v>0</v>
      </c>
      <c r="BC48" s="27">
        <f t="shared" si="28"/>
        <v>126</v>
      </c>
      <c r="BD48" s="169">
        <v>12.6</v>
      </c>
      <c r="BE48" s="170">
        <v>5.7</v>
      </c>
      <c r="BF48" s="29">
        <v>0</v>
      </c>
      <c r="BG48" s="47">
        <v>0</v>
      </c>
      <c r="BH48" s="31">
        <f t="shared" si="29"/>
        <v>19</v>
      </c>
      <c r="BI48" s="178">
        <v>12.7</v>
      </c>
      <c r="BJ48" s="179">
        <v>7.5</v>
      </c>
      <c r="BK48" s="27">
        <v>48</v>
      </c>
      <c r="BL48" s="34">
        <v>1</v>
      </c>
      <c r="BM48" s="27">
        <f t="shared" si="30"/>
        <v>180</v>
      </c>
      <c r="BN48" s="169">
        <v>0.6</v>
      </c>
      <c r="BO48" s="170">
        <v>-6.2</v>
      </c>
      <c r="BP48" s="29">
        <v>0</v>
      </c>
      <c r="BQ48" s="47">
        <v>2</v>
      </c>
      <c r="BR48" s="31">
        <f t="shared" si="31"/>
        <v>65</v>
      </c>
      <c r="BS48" s="178">
        <v>2.5</v>
      </c>
      <c r="BT48" s="179">
        <v>-2.5</v>
      </c>
      <c r="BU48" s="27">
        <v>4</v>
      </c>
      <c r="BV48" s="34">
        <v>0</v>
      </c>
      <c r="BW48" s="27">
        <f t="shared" si="32"/>
        <v>130</v>
      </c>
      <c r="BX48" s="169">
        <v>10.1</v>
      </c>
      <c r="BY48" s="170">
        <v>2.2000000000000002</v>
      </c>
      <c r="BZ48" s="29">
        <v>0</v>
      </c>
      <c r="CA48" s="47">
        <v>0</v>
      </c>
      <c r="CB48" s="31">
        <f t="shared" si="33"/>
        <v>44</v>
      </c>
      <c r="CC48" s="178">
        <v>11.9</v>
      </c>
      <c r="CD48" s="179">
        <v>1.1000000000000001</v>
      </c>
      <c r="CE48" s="27">
        <v>0</v>
      </c>
      <c r="CF48" s="34">
        <v>0</v>
      </c>
      <c r="CG48" s="27">
        <f t="shared" si="34"/>
        <v>35</v>
      </c>
      <c r="CH48" s="169">
        <v>3.7</v>
      </c>
      <c r="CI48" s="170">
        <v>-2.7</v>
      </c>
      <c r="CJ48" s="29">
        <v>8</v>
      </c>
      <c r="CK48" s="47">
        <v>0</v>
      </c>
      <c r="CL48" s="31">
        <f t="shared" si="35"/>
        <v>54</v>
      </c>
      <c r="CM48" s="178">
        <v>4.0999999999999996</v>
      </c>
      <c r="CN48" s="179">
        <v>-2.5</v>
      </c>
      <c r="CO48" s="32">
        <v>0</v>
      </c>
      <c r="CP48" s="34">
        <v>0</v>
      </c>
      <c r="CQ48" s="27">
        <f t="shared" si="36"/>
        <v>16</v>
      </c>
      <c r="CR48" s="169">
        <v>1.6</v>
      </c>
      <c r="CS48" s="170">
        <v>-5.9</v>
      </c>
      <c r="CT48" s="29">
        <v>0</v>
      </c>
      <c r="CU48" s="47">
        <v>0</v>
      </c>
      <c r="CV48" s="31">
        <f t="shared" si="37"/>
        <v>32</v>
      </c>
      <c r="CW48" s="178">
        <v>1.9</v>
      </c>
      <c r="CX48" s="179">
        <v>-3.6</v>
      </c>
      <c r="CY48" s="32">
        <v>15</v>
      </c>
      <c r="CZ48" s="34">
        <v>0</v>
      </c>
      <c r="DA48" s="125">
        <v>71</v>
      </c>
      <c r="DB48" s="120">
        <v>24</v>
      </c>
      <c r="DC48" s="85">
        <v>0</v>
      </c>
      <c r="DD48" s="85">
        <f t="shared" si="38"/>
        <v>123</v>
      </c>
      <c r="DE48" s="169">
        <v>5.2</v>
      </c>
      <c r="DF48" s="170">
        <v>-4.0999999999999996</v>
      </c>
      <c r="DG48" s="29">
        <v>3</v>
      </c>
      <c r="DH48" s="47">
        <v>0</v>
      </c>
      <c r="DI48" s="31">
        <v>24</v>
      </c>
      <c r="DJ48" s="178">
        <v>7.6</v>
      </c>
      <c r="DK48" s="179">
        <v>1</v>
      </c>
      <c r="DL48" s="32">
        <v>24</v>
      </c>
      <c r="DM48" s="28" t="s">
        <v>69</v>
      </c>
      <c r="DN48" s="27">
        <v>123</v>
      </c>
      <c r="DO48" s="27">
        <v>27</v>
      </c>
      <c r="DP48" s="27">
        <v>25</v>
      </c>
      <c r="DQ48" s="27">
        <v>185</v>
      </c>
      <c r="DR48" s="169">
        <v>7.9</v>
      </c>
      <c r="DS48" s="170">
        <v>1.3</v>
      </c>
      <c r="DT48" s="29">
        <v>4</v>
      </c>
      <c r="DU48" s="30" t="s">
        <v>68</v>
      </c>
      <c r="DV48" s="31">
        <v>38</v>
      </c>
      <c r="DW48" s="178">
        <v>7.1</v>
      </c>
      <c r="DX48" s="179">
        <v>3.1</v>
      </c>
      <c r="DY48" s="32">
        <v>27</v>
      </c>
      <c r="DZ48" s="27">
        <v>25</v>
      </c>
      <c r="EA48" s="125">
        <v>185</v>
      </c>
      <c r="EB48" s="32">
        <v>27</v>
      </c>
      <c r="EC48" s="27">
        <v>25</v>
      </c>
      <c r="ED48" s="27">
        <v>185</v>
      </c>
      <c r="EE48" s="169">
        <v>1.1000000000000001</v>
      </c>
      <c r="EF48" s="170">
        <v>-1.7</v>
      </c>
      <c r="EG48" s="29">
        <v>13</v>
      </c>
      <c r="EH48" s="31">
        <v>16</v>
      </c>
      <c r="EI48" s="31">
        <v>53</v>
      </c>
      <c r="EJ48" s="178">
        <v>7.7</v>
      </c>
      <c r="EK48" s="179">
        <v>0.2</v>
      </c>
      <c r="EL48" s="32">
        <v>0</v>
      </c>
      <c r="EM48" s="28" t="s">
        <v>69</v>
      </c>
      <c r="EN48" s="27">
        <v>19</v>
      </c>
      <c r="EO48" s="169">
        <v>10.1</v>
      </c>
      <c r="EP48" s="170">
        <v>4.3</v>
      </c>
      <c r="EQ48" s="33">
        <v>0</v>
      </c>
      <c r="ER48" s="28" t="s">
        <v>69</v>
      </c>
      <c r="ES48" s="34">
        <v>69</v>
      </c>
      <c r="ET48" s="194">
        <v>-1</v>
      </c>
      <c r="EU48" s="194">
        <v>-7</v>
      </c>
      <c r="EV48" s="112">
        <f t="shared" si="19"/>
        <v>81</v>
      </c>
    </row>
    <row r="49" spans="1:152" ht="16.5" thickBot="1">
      <c r="A49" s="293"/>
      <c r="B49" s="40">
        <v>40882</v>
      </c>
      <c r="C49" s="160">
        <v>1</v>
      </c>
      <c r="D49" s="268">
        <v>3</v>
      </c>
      <c r="E49" s="27">
        <f t="shared" si="20"/>
        <v>26</v>
      </c>
      <c r="F49" s="168">
        <v>3.1</v>
      </c>
      <c r="G49" s="217">
        <v>-5.7</v>
      </c>
      <c r="H49" s="218">
        <v>0</v>
      </c>
      <c r="I49" s="161">
        <v>0</v>
      </c>
      <c r="J49" s="27">
        <f t="shared" si="21"/>
        <v>37</v>
      </c>
      <c r="K49" s="177">
        <v>2.4</v>
      </c>
      <c r="L49" s="219">
        <v>-2.2999999999999998</v>
      </c>
      <c r="M49" s="160">
        <v>2</v>
      </c>
      <c r="N49" s="160">
        <v>0</v>
      </c>
      <c r="O49" s="27">
        <f t="shared" si="22"/>
        <v>78</v>
      </c>
      <c r="P49" s="168">
        <v>8.6999999999999993</v>
      </c>
      <c r="Q49" s="217">
        <v>-1.8</v>
      </c>
      <c r="R49" s="218">
        <v>0</v>
      </c>
      <c r="S49" s="161">
        <v>0</v>
      </c>
      <c r="T49" s="31">
        <f t="shared" si="23"/>
        <v>21</v>
      </c>
      <c r="U49" s="177">
        <v>10.5</v>
      </c>
      <c r="V49" s="219">
        <v>1.2</v>
      </c>
      <c r="W49" s="220">
        <v>46</v>
      </c>
      <c r="X49" s="162">
        <v>40</v>
      </c>
      <c r="Y49" s="27">
        <v>74</v>
      </c>
      <c r="Z49" s="159">
        <v>-1.6</v>
      </c>
      <c r="AA49" s="221">
        <v>-7.4</v>
      </c>
      <c r="AB49" s="222">
        <v>0</v>
      </c>
      <c r="AC49" s="163">
        <v>0</v>
      </c>
      <c r="AD49" s="31">
        <f t="shared" si="24"/>
        <v>18</v>
      </c>
      <c r="AE49" s="186">
        <v>1.5</v>
      </c>
      <c r="AF49" s="223">
        <v>-3.1</v>
      </c>
      <c r="AG49" s="220">
        <v>15</v>
      </c>
      <c r="AH49" s="162">
        <v>15</v>
      </c>
      <c r="AI49" s="27">
        <v>36</v>
      </c>
      <c r="AJ49" s="193">
        <v>0.8</v>
      </c>
      <c r="AK49" s="224">
        <v>-4.3</v>
      </c>
      <c r="AL49" s="222">
        <v>0</v>
      </c>
      <c r="AM49" s="152">
        <v>0</v>
      </c>
      <c r="AN49" s="31">
        <f t="shared" si="25"/>
        <v>20</v>
      </c>
      <c r="AO49" s="186">
        <v>6.4</v>
      </c>
      <c r="AP49" s="223">
        <v>0.8</v>
      </c>
      <c r="AQ49" s="220">
        <v>54</v>
      </c>
      <c r="AR49" s="162">
        <v>8</v>
      </c>
      <c r="AS49" s="27">
        <f t="shared" si="26"/>
        <v>164</v>
      </c>
      <c r="AT49" s="193">
        <v>4.5999999999999996</v>
      </c>
      <c r="AU49" s="224">
        <v>-0.2</v>
      </c>
      <c r="AV49" s="151">
        <v>6</v>
      </c>
      <c r="AW49" s="152">
        <v>0</v>
      </c>
      <c r="AX49" s="31">
        <f t="shared" si="27"/>
        <v>55</v>
      </c>
      <c r="AY49" s="186">
        <v>-0.6</v>
      </c>
      <c r="AZ49" s="190">
        <v>-5.8</v>
      </c>
      <c r="BA49" s="41">
        <v>0</v>
      </c>
      <c r="BB49" s="34">
        <v>0</v>
      </c>
      <c r="BC49" s="27">
        <f t="shared" si="28"/>
        <v>126</v>
      </c>
      <c r="BD49" s="173">
        <v>6.9</v>
      </c>
      <c r="BE49" s="170">
        <v>-3.1</v>
      </c>
      <c r="BF49" s="38">
        <v>0</v>
      </c>
      <c r="BG49" s="39">
        <v>0</v>
      </c>
      <c r="BH49" s="31">
        <f t="shared" si="29"/>
        <v>19</v>
      </c>
      <c r="BI49" s="196">
        <v>8</v>
      </c>
      <c r="BJ49" s="197">
        <v>-2.2000000000000002</v>
      </c>
      <c r="BK49" s="37">
        <v>46</v>
      </c>
      <c r="BL49" s="34">
        <v>2</v>
      </c>
      <c r="BM49" s="27">
        <f t="shared" si="30"/>
        <v>182</v>
      </c>
      <c r="BN49" s="173">
        <v>0</v>
      </c>
      <c r="BO49" s="170">
        <v>-5.3</v>
      </c>
      <c r="BP49" s="38">
        <v>12</v>
      </c>
      <c r="BQ49" s="39">
        <v>12</v>
      </c>
      <c r="BR49" s="31">
        <f t="shared" si="31"/>
        <v>77</v>
      </c>
      <c r="BS49" s="196">
        <v>1.4</v>
      </c>
      <c r="BT49" s="197">
        <v>-4.5</v>
      </c>
      <c r="BU49" s="37">
        <v>0</v>
      </c>
      <c r="BV49" s="34">
        <v>0</v>
      </c>
      <c r="BW49" s="27">
        <f t="shared" si="32"/>
        <v>130</v>
      </c>
      <c r="BX49" s="173">
        <v>10</v>
      </c>
      <c r="BY49" s="170">
        <v>1.5</v>
      </c>
      <c r="BZ49" s="38">
        <v>0</v>
      </c>
      <c r="CA49" s="39">
        <v>0</v>
      </c>
      <c r="CB49" s="31">
        <f t="shared" si="33"/>
        <v>44</v>
      </c>
      <c r="CC49" s="196">
        <v>8.8000000000000007</v>
      </c>
      <c r="CD49" s="197">
        <v>3.1</v>
      </c>
      <c r="CE49" s="37">
        <v>0</v>
      </c>
      <c r="CF49" s="34">
        <v>0</v>
      </c>
      <c r="CG49" s="27">
        <f t="shared" si="34"/>
        <v>35</v>
      </c>
      <c r="CH49" s="173">
        <v>1.8</v>
      </c>
      <c r="CI49" s="170">
        <v>-2.2999999999999998</v>
      </c>
      <c r="CJ49" s="38">
        <v>10</v>
      </c>
      <c r="CK49" s="39">
        <v>4</v>
      </c>
      <c r="CL49" s="31">
        <f t="shared" si="35"/>
        <v>58</v>
      </c>
      <c r="CM49" s="196">
        <v>1</v>
      </c>
      <c r="CN49" s="197">
        <v>-1.9</v>
      </c>
      <c r="CO49" s="41">
        <v>1</v>
      </c>
      <c r="CP49" s="34">
        <v>1</v>
      </c>
      <c r="CQ49" s="27">
        <f t="shared" si="36"/>
        <v>17</v>
      </c>
      <c r="CR49" s="173">
        <v>-0.7</v>
      </c>
      <c r="CS49" s="174">
        <v>-6.8</v>
      </c>
      <c r="CT49" s="38">
        <v>0</v>
      </c>
      <c r="CU49" s="39">
        <v>0</v>
      </c>
      <c r="CV49" s="31">
        <f t="shared" si="37"/>
        <v>32</v>
      </c>
      <c r="CW49" s="196">
        <v>0</v>
      </c>
      <c r="CX49" s="197">
        <v>-4.2</v>
      </c>
      <c r="CY49" s="41">
        <v>8</v>
      </c>
      <c r="CZ49" s="34">
        <v>0</v>
      </c>
      <c r="DA49" s="126">
        <v>71</v>
      </c>
      <c r="DB49" s="120">
        <v>15</v>
      </c>
      <c r="DC49" s="85">
        <v>0</v>
      </c>
      <c r="DD49" s="85">
        <f t="shared" si="38"/>
        <v>123</v>
      </c>
      <c r="DE49" s="173">
        <v>8.1</v>
      </c>
      <c r="DF49" s="174">
        <v>2.5</v>
      </c>
      <c r="DG49" s="38">
        <v>2</v>
      </c>
      <c r="DH49" s="39">
        <v>0</v>
      </c>
      <c r="DI49" s="39">
        <v>24</v>
      </c>
      <c r="DJ49" s="196">
        <v>11</v>
      </c>
      <c r="DK49" s="197">
        <v>3</v>
      </c>
      <c r="DL49" s="41">
        <v>15</v>
      </c>
      <c r="DM49" s="28" t="s">
        <v>69</v>
      </c>
      <c r="DN49" s="37">
        <v>123</v>
      </c>
      <c r="DO49" s="37">
        <v>29</v>
      </c>
      <c r="DP49" s="37">
        <v>10</v>
      </c>
      <c r="DQ49" s="37">
        <v>195</v>
      </c>
      <c r="DR49" s="173">
        <v>2</v>
      </c>
      <c r="DS49" s="174">
        <v>-1.6</v>
      </c>
      <c r="DT49" s="38">
        <v>1</v>
      </c>
      <c r="DU49" s="39">
        <v>1</v>
      </c>
      <c r="DV49" s="39">
        <v>39</v>
      </c>
      <c r="DW49" s="196">
        <v>3.2</v>
      </c>
      <c r="DX49" s="197">
        <v>-0.8</v>
      </c>
      <c r="DY49" s="41">
        <v>29</v>
      </c>
      <c r="DZ49" s="37">
        <v>10</v>
      </c>
      <c r="EA49" s="126">
        <v>195</v>
      </c>
      <c r="EB49" s="32">
        <v>29</v>
      </c>
      <c r="EC49" s="27">
        <v>10</v>
      </c>
      <c r="ED49" s="27">
        <v>195</v>
      </c>
      <c r="EE49" s="173">
        <v>0.8</v>
      </c>
      <c r="EF49" s="174">
        <v>-2.4</v>
      </c>
      <c r="EG49" s="38">
        <v>8</v>
      </c>
      <c r="EH49" s="39">
        <v>2</v>
      </c>
      <c r="EI49" s="39">
        <v>55</v>
      </c>
      <c r="EJ49" s="196">
        <v>1.2</v>
      </c>
      <c r="EK49" s="197">
        <v>-1.8</v>
      </c>
      <c r="EL49" s="32">
        <v>0</v>
      </c>
      <c r="EM49" s="28" t="s">
        <v>69</v>
      </c>
      <c r="EN49" s="27">
        <v>19</v>
      </c>
      <c r="EO49" s="169">
        <v>8.6999999999999993</v>
      </c>
      <c r="EP49" s="170">
        <v>1</v>
      </c>
      <c r="EQ49" s="33">
        <v>0</v>
      </c>
      <c r="ER49" s="28" t="s">
        <v>69</v>
      </c>
      <c r="ES49" s="34">
        <v>69</v>
      </c>
      <c r="ET49" s="194">
        <v>-0.7</v>
      </c>
      <c r="EU49" s="194">
        <v>-8.1999999999999993</v>
      </c>
      <c r="EV49" s="112">
        <f t="shared" si="19"/>
        <v>82.375</v>
      </c>
    </row>
    <row r="50" spans="1:152" ht="16.5" thickTop="1">
      <c r="A50" s="293"/>
      <c r="B50" s="26">
        <v>40883</v>
      </c>
      <c r="C50" s="160">
        <v>5</v>
      </c>
      <c r="D50" s="160">
        <v>7</v>
      </c>
      <c r="E50" s="27">
        <f t="shared" si="20"/>
        <v>33</v>
      </c>
      <c r="F50" s="168">
        <v>-0.3</v>
      </c>
      <c r="G50" s="217">
        <v>-5.2</v>
      </c>
      <c r="H50" s="218">
        <v>0</v>
      </c>
      <c r="I50" s="161">
        <v>1</v>
      </c>
      <c r="J50" s="27">
        <f t="shared" si="21"/>
        <v>38</v>
      </c>
      <c r="K50" s="177">
        <v>0.9</v>
      </c>
      <c r="L50" s="219">
        <v>-4.4000000000000004</v>
      </c>
      <c r="M50" s="160">
        <v>0</v>
      </c>
      <c r="N50" s="160">
        <v>0</v>
      </c>
      <c r="O50" s="27">
        <f t="shared" si="22"/>
        <v>78</v>
      </c>
      <c r="P50" s="168">
        <v>8.6999999999999993</v>
      </c>
      <c r="Q50" s="217">
        <v>-4.5</v>
      </c>
      <c r="R50" s="218">
        <v>0</v>
      </c>
      <c r="S50" s="161">
        <v>0</v>
      </c>
      <c r="T50" s="31">
        <f t="shared" si="23"/>
        <v>21</v>
      </c>
      <c r="U50" s="177">
        <v>10.3</v>
      </c>
      <c r="V50" s="219">
        <v>-1.6</v>
      </c>
      <c r="W50" s="220">
        <v>34</v>
      </c>
      <c r="X50" s="162">
        <v>0</v>
      </c>
      <c r="Y50" s="27">
        <v>74</v>
      </c>
      <c r="Z50" s="159">
        <v>1.7</v>
      </c>
      <c r="AA50" s="221">
        <v>-8.4</v>
      </c>
      <c r="AB50" s="222">
        <v>0</v>
      </c>
      <c r="AC50" s="163">
        <v>0</v>
      </c>
      <c r="AD50" s="31">
        <f t="shared" si="24"/>
        <v>18</v>
      </c>
      <c r="AE50" s="186">
        <v>8.1999999999999993</v>
      </c>
      <c r="AF50" s="223">
        <v>-1.9</v>
      </c>
      <c r="AG50" s="220">
        <v>7</v>
      </c>
      <c r="AH50" s="162">
        <v>0</v>
      </c>
      <c r="AI50" s="27">
        <v>36</v>
      </c>
      <c r="AJ50" s="193">
        <v>6.7</v>
      </c>
      <c r="AK50" s="224">
        <v>-4.7</v>
      </c>
      <c r="AL50" s="222">
        <v>0</v>
      </c>
      <c r="AM50" s="152">
        <v>0</v>
      </c>
      <c r="AN50" s="31">
        <f t="shared" si="25"/>
        <v>20</v>
      </c>
      <c r="AO50" s="186">
        <v>7.1</v>
      </c>
      <c r="AP50" s="223">
        <v>0</v>
      </c>
      <c r="AQ50" s="220">
        <v>44</v>
      </c>
      <c r="AR50" s="162">
        <v>0</v>
      </c>
      <c r="AS50" s="27">
        <f t="shared" si="26"/>
        <v>164</v>
      </c>
      <c r="AT50" s="193">
        <v>4.9000000000000004</v>
      </c>
      <c r="AU50" s="224">
        <v>-1.6</v>
      </c>
      <c r="AV50" s="151">
        <v>5</v>
      </c>
      <c r="AW50" s="152">
        <v>0</v>
      </c>
      <c r="AX50" s="31">
        <f t="shared" si="27"/>
        <v>55</v>
      </c>
      <c r="AY50" s="186">
        <v>-0.5</v>
      </c>
      <c r="AZ50" s="190">
        <v>-6.2</v>
      </c>
      <c r="BA50" s="32">
        <v>2</v>
      </c>
      <c r="BB50" s="27">
        <v>2</v>
      </c>
      <c r="BC50" s="27">
        <f t="shared" si="28"/>
        <v>128</v>
      </c>
      <c r="BD50" s="169">
        <v>0.2</v>
      </c>
      <c r="BE50" s="174">
        <v>-3.5</v>
      </c>
      <c r="BF50" s="29">
        <v>0</v>
      </c>
      <c r="BG50" s="31">
        <v>0</v>
      </c>
      <c r="BH50" s="31">
        <f t="shared" si="29"/>
        <v>19</v>
      </c>
      <c r="BI50" s="178">
        <v>0.8</v>
      </c>
      <c r="BJ50" s="179">
        <v>-2.2000000000000002</v>
      </c>
      <c r="BK50" s="27">
        <v>53</v>
      </c>
      <c r="BL50" s="27">
        <v>13</v>
      </c>
      <c r="BM50" s="27">
        <f t="shared" si="30"/>
        <v>195</v>
      </c>
      <c r="BN50" s="169">
        <v>-3.4</v>
      </c>
      <c r="BO50" s="174">
        <v>-8</v>
      </c>
      <c r="BP50" s="29">
        <v>20</v>
      </c>
      <c r="BQ50" s="31">
        <v>13</v>
      </c>
      <c r="BR50" s="31">
        <f t="shared" si="31"/>
        <v>90</v>
      </c>
      <c r="BS50" s="178">
        <v>-3.3</v>
      </c>
      <c r="BT50" s="179">
        <v>-6.8</v>
      </c>
      <c r="BU50" s="27">
        <v>7</v>
      </c>
      <c r="BV50" s="27">
        <v>7</v>
      </c>
      <c r="BW50" s="27">
        <f t="shared" si="32"/>
        <v>137</v>
      </c>
      <c r="BX50" s="169">
        <v>1.6</v>
      </c>
      <c r="BY50" s="174">
        <v>-6.8</v>
      </c>
      <c r="BZ50" s="29">
        <v>5</v>
      </c>
      <c r="CA50" s="31">
        <v>5</v>
      </c>
      <c r="CB50" s="31">
        <f t="shared" si="33"/>
        <v>49</v>
      </c>
      <c r="CC50" s="178">
        <v>3.2</v>
      </c>
      <c r="CD50" s="179">
        <v>-6.3</v>
      </c>
      <c r="CE50" s="27">
        <v>2</v>
      </c>
      <c r="CF50" s="27">
        <v>3</v>
      </c>
      <c r="CG50" s="27">
        <f t="shared" si="34"/>
        <v>38</v>
      </c>
      <c r="CH50" s="169">
        <v>1.5</v>
      </c>
      <c r="CI50" s="174">
        <v>-4.5999999999999996</v>
      </c>
      <c r="CJ50" s="29">
        <v>14</v>
      </c>
      <c r="CK50" s="31">
        <v>7</v>
      </c>
      <c r="CL50" s="31">
        <f t="shared" si="35"/>
        <v>65</v>
      </c>
      <c r="CM50" s="178">
        <v>2.1</v>
      </c>
      <c r="CN50" s="179">
        <v>3.5</v>
      </c>
      <c r="CO50" s="32">
        <v>5</v>
      </c>
      <c r="CP50" s="27">
        <v>6</v>
      </c>
      <c r="CQ50" s="27">
        <f t="shared" si="36"/>
        <v>23</v>
      </c>
      <c r="CR50" s="169">
        <v>-1.7</v>
      </c>
      <c r="CS50" s="170">
        <v>-8.1</v>
      </c>
      <c r="CT50" s="29">
        <v>0</v>
      </c>
      <c r="CU50" s="31">
        <v>0</v>
      </c>
      <c r="CV50" s="31">
        <f t="shared" si="37"/>
        <v>32</v>
      </c>
      <c r="CW50" s="178">
        <v>-0.8</v>
      </c>
      <c r="CX50" s="179">
        <v>-5.0999999999999996</v>
      </c>
      <c r="CY50" s="32">
        <v>4</v>
      </c>
      <c r="CZ50" s="27">
        <v>0</v>
      </c>
      <c r="DA50" s="125">
        <v>71</v>
      </c>
      <c r="DB50" s="120">
        <v>15</v>
      </c>
      <c r="DC50" s="85">
        <v>1</v>
      </c>
      <c r="DD50" s="85">
        <f t="shared" si="38"/>
        <v>124</v>
      </c>
      <c r="DE50" s="169">
        <v>3.6</v>
      </c>
      <c r="DF50" s="170">
        <v>0.2</v>
      </c>
      <c r="DG50" s="29">
        <v>0</v>
      </c>
      <c r="DH50" s="31">
        <v>0</v>
      </c>
      <c r="DI50" s="31">
        <v>24</v>
      </c>
      <c r="DJ50" s="178">
        <v>4.9000000000000004</v>
      </c>
      <c r="DK50" s="179">
        <v>1.1000000000000001</v>
      </c>
      <c r="DL50" s="32">
        <v>15</v>
      </c>
      <c r="DM50" s="27">
        <v>1</v>
      </c>
      <c r="DN50" s="27">
        <v>124</v>
      </c>
      <c r="DO50" s="27">
        <v>55</v>
      </c>
      <c r="DP50" s="27">
        <v>30</v>
      </c>
      <c r="DQ50" s="27">
        <v>225</v>
      </c>
      <c r="DR50" s="169">
        <v>5.6</v>
      </c>
      <c r="DS50" s="170">
        <v>-4.3</v>
      </c>
      <c r="DT50" s="29">
        <v>0</v>
      </c>
      <c r="DU50" s="31">
        <v>2</v>
      </c>
      <c r="DV50" s="31">
        <v>41</v>
      </c>
      <c r="DW50" s="178">
        <v>5.6</v>
      </c>
      <c r="DX50" s="179">
        <v>-3.1</v>
      </c>
      <c r="DY50" s="24">
        <v>55</v>
      </c>
      <c r="DZ50" s="19">
        <v>30</v>
      </c>
      <c r="EA50" s="123">
        <v>225</v>
      </c>
      <c r="EB50" s="32">
        <v>55</v>
      </c>
      <c r="EC50" s="27">
        <v>30</v>
      </c>
      <c r="ED50" s="27">
        <v>225</v>
      </c>
      <c r="EE50" s="171">
        <v>-0.2</v>
      </c>
      <c r="EF50" s="172">
        <v>-2.5</v>
      </c>
      <c r="EG50" s="29">
        <v>11</v>
      </c>
      <c r="EH50" s="31">
        <v>5</v>
      </c>
      <c r="EI50" s="31">
        <v>60</v>
      </c>
      <c r="EJ50" s="178">
        <v>1.8</v>
      </c>
      <c r="EK50" s="179">
        <v>-1.5</v>
      </c>
      <c r="EL50" s="32">
        <v>0</v>
      </c>
      <c r="EM50" s="28" t="s">
        <v>69</v>
      </c>
      <c r="EN50" s="27">
        <v>19</v>
      </c>
      <c r="EO50" s="169">
        <v>9.1</v>
      </c>
      <c r="EP50" s="170">
        <v>3.6</v>
      </c>
      <c r="EQ50" s="33">
        <v>0</v>
      </c>
      <c r="ER50" s="28" t="s">
        <v>69</v>
      </c>
      <c r="ES50" s="34">
        <v>69</v>
      </c>
      <c r="ET50" s="194">
        <v>10.1</v>
      </c>
      <c r="EU50" s="194">
        <v>4.4000000000000004</v>
      </c>
      <c r="EV50" s="112">
        <f t="shared" si="19"/>
        <v>88.25</v>
      </c>
    </row>
    <row r="51" spans="1:152" ht="15.75">
      <c r="A51" s="293"/>
      <c r="B51" s="36">
        <v>40884</v>
      </c>
      <c r="C51" s="238">
        <v>14</v>
      </c>
      <c r="D51" s="160">
        <v>13</v>
      </c>
      <c r="E51" s="27">
        <f t="shared" si="20"/>
        <v>46</v>
      </c>
      <c r="F51" s="168">
        <v>-1.2</v>
      </c>
      <c r="G51" s="217">
        <v>-6.1</v>
      </c>
      <c r="H51" s="218">
        <v>1</v>
      </c>
      <c r="I51" s="161">
        <v>1</v>
      </c>
      <c r="J51" s="27">
        <f t="shared" si="21"/>
        <v>39</v>
      </c>
      <c r="K51" s="177">
        <v>-0.6</v>
      </c>
      <c r="L51" s="219">
        <v>-4.5</v>
      </c>
      <c r="M51" s="238">
        <v>0</v>
      </c>
      <c r="N51" s="160">
        <v>0</v>
      </c>
      <c r="O51" s="27">
        <f t="shared" si="22"/>
        <v>78</v>
      </c>
      <c r="P51" s="168">
        <v>13.9</v>
      </c>
      <c r="Q51" s="217">
        <v>1</v>
      </c>
      <c r="R51" s="218">
        <v>0</v>
      </c>
      <c r="S51" s="161">
        <v>0</v>
      </c>
      <c r="T51" s="31">
        <f t="shared" si="23"/>
        <v>21</v>
      </c>
      <c r="U51" s="177">
        <v>11.4</v>
      </c>
      <c r="V51" s="219">
        <v>0.2</v>
      </c>
      <c r="W51" s="220">
        <v>29</v>
      </c>
      <c r="X51" s="162">
        <v>1</v>
      </c>
      <c r="Y51" s="27">
        <v>75</v>
      </c>
      <c r="Z51" s="159">
        <v>2.7</v>
      </c>
      <c r="AA51" s="221">
        <v>-5</v>
      </c>
      <c r="AB51" s="222">
        <v>0</v>
      </c>
      <c r="AC51" s="163">
        <v>0</v>
      </c>
      <c r="AD51" s="31">
        <f t="shared" si="24"/>
        <v>18</v>
      </c>
      <c r="AE51" s="186">
        <v>9</v>
      </c>
      <c r="AF51" s="223">
        <v>2.2999999999999998</v>
      </c>
      <c r="AG51" s="220">
        <v>0</v>
      </c>
      <c r="AH51" s="162">
        <v>0</v>
      </c>
      <c r="AI51" s="27">
        <v>36</v>
      </c>
      <c r="AJ51" s="193">
        <v>8.1999999999999993</v>
      </c>
      <c r="AK51" s="224">
        <v>1.4</v>
      </c>
      <c r="AL51" s="222">
        <v>0</v>
      </c>
      <c r="AM51" s="152">
        <v>0</v>
      </c>
      <c r="AN51" s="31">
        <f t="shared" si="25"/>
        <v>20</v>
      </c>
      <c r="AO51" s="186">
        <v>5.8</v>
      </c>
      <c r="AP51" s="223">
        <v>0.3</v>
      </c>
      <c r="AQ51" s="220">
        <v>37</v>
      </c>
      <c r="AR51" s="162">
        <v>0</v>
      </c>
      <c r="AS51" s="27">
        <f t="shared" si="26"/>
        <v>164</v>
      </c>
      <c r="AT51" s="193">
        <v>2.8</v>
      </c>
      <c r="AU51" s="224">
        <v>-2.8</v>
      </c>
      <c r="AV51" s="151">
        <v>5</v>
      </c>
      <c r="AW51" s="152">
        <v>0</v>
      </c>
      <c r="AX51" s="31">
        <f t="shared" si="27"/>
        <v>55</v>
      </c>
      <c r="AY51" s="186">
        <v>3.1</v>
      </c>
      <c r="AZ51" s="190">
        <v>-5.7</v>
      </c>
      <c r="BA51" s="32">
        <v>1</v>
      </c>
      <c r="BB51" s="34">
        <v>1</v>
      </c>
      <c r="BC51" s="27">
        <f t="shared" si="28"/>
        <v>129</v>
      </c>
      <c r="BD51" s="169">
        <v>-3</v>
      </c>
      <c r="BE51" s="174">
        <v>-6.7</v>
      </c>
      <c r="BF51" s="29">
        <v>5</v>
      </c>
      <c r="BG51" s="31">
        <v>6</v>
      </c>
      <c r="BH51" s="31">
        <f t="shared" si="29"/>
        <v>25</v>
      </c>
      <c r="BI51" s="178">
        <v>-1.9</v>
      </c>
      <c r="BJ51" s="179">
        <v>-5.8</v>
      </c>
      <c r="BK51" s="27">
        <v>46</v>
      </c>
      <c r="BL51" s="34">
        <v>0</v>
      </c>
      <c r="BM51" s="27">
        <f t="shared" si="30"/>
        <v>195</v>
      </c>
      <c r="BN51" s="169">
        <v>-1.9</v>
      </c>
      <c r="BO51" s="170">
        <v>-12.5</v>
      </c>
      <c r="BP51" s="29">
        <v>17</v>
      </c>
      <c r="BQ51" s="31">
        <v>0</v>
      </c>
      <c r="BR51" s="31">
        <f t="shared" si="31"/>
        <v>90</v>
      </c>
      <c r="BS51" s="178">
        <v>-1.4</v>
      </c>
      <c r="BT51" s="179">
        <v>-7.4</v>
      </c>
      <c r="BU51" s="27">
        <v>11</v>
      </c>
      <c r="BV51" s="34">
        <v>8</v>
      </c>
      <c r="BW51" s="27">
        <f t="shared" si="32"/>
        <v>145</v>
      </c>
      <c r="BX51" s="169">
        <v>-3.9</v>
      </c>
      <c r="BY51" s="170">
        <v>-7.9</v>
      </c>
      <c r="BZ51" s="29">
        <v>12</v>
      </c>
      <c r="CA51" s="31">
        <v>10</v>
      </c>
      <c r="CB51" s="31">
        <f t="shared" si="33"/>
        <v>59</v>
      </c>
      <c r="CC51" s="178">
        <v>-2.5</v>
      </c>
      <c r="CD51" s="179">
        <v>-6.9</v>
      </c>
      <c r="CE51" s="27">
        <v>4</v>
      </c>
      <c r="CF51" s="34">
        <v>6</v>
      </c>
      <c r="CG51" s="27">
        <f t="shared" si="34"/>
        <v>44</v>
      </c>
      <c r="CH51" s="169">
        <v>0.7</v>
      </c>
      <c r="CI51" s="170">
        <v>-4.5</v>
      </c>
      <c r="CJ51" s="29">
        <v>17</v>
      </c>
      <c r="CK51" s="31">
        <v>5</v>
      </c>
      <c r="CL51" s="31">
        <f t="shared" si="35"/>
        <v>70</v>
      </c>
      <c r="CM51" s="178">
        <v>4.7</v>
      </c>
      <c r="CN51" s="179">
        <v>-2</v>
      </c>
      <c r="CO51" s="32">
        <v>25</v>
      </c>
      <c r="CP51" s="34">
        <v>22</v>
      </c>
      <c r="CQ51" s="27">
        <f t="shared" si="36"/>
        <v>45</v>
      </c>
      <c r="CR51" s="169">
        <v>-1.9</v>
      </c>
      <c r="CS51" s="170">
        <v>-7.2</v>
      </c>
      <c r="CT51" s="29">
        <v>2</v>
      </c>
      <c r="CU51" s="31">
        <v>3</v>
      </c>
      <c r="CV51" s="31">
        <f t="shared" si="37"/>
        <v>35</v>
      </c>
      <c r="CW51" s="178">
        <v>1.5</v>
      </c>
      <c r="CX51" s="179">
        <v>-5.3</v>
      </c>
      <c r="CY51" s="32">
        <v>5</v>
      </c>
      <c r="CZ51" s="34">
        <v>4</v>
      </c>
      <c r="DA51" s="125">
        <v>75</v>
      </c>
      <c r="DB51" s="120">
        <v>18</v>
      </c>
      <c r="DC51" s="85">
        <v>5</v>
      </c>
      <c r="DD51" s="85">
        <f t="shared" si="38"/>
        <v>129</v>
      </c>
      <c r="DE51" s="169">
        <v>0.4</v>
      </c>
      <c r="DF51" s="170">
        <v>-2.7</v>
      </c>
      <c r="DG51" s="29">
        <v>0</v>
      </c>
      <c r="DH51" s="31">
        <v>0</v>
      </c>
      <c r="DI51" s="31">
        <v>24</v>
      </c>
      <c r="DJ51" s="178">
        <v>3.9</v>
      </c>
      <c r="DK51" s="179">
        <v>1.1000000000000001</v>
      </c>
      <c r="DL51" s="32">
        <v>18</v>
      </c>
      <c r="DM51" s="34">
        <v>5</v>
      </c>
      <c r="DN51" s="27">
        <v>129</v>
      </c>
      <c r="DO51" s="27">
        <v>53</v>
      </c>
      <c r="DP51" s="27">
        <v>5</v>
      </c>
      <c r="DQ51" s="27">
        <v>230</v>
      </c>
      <c r="DR51" s="169">
        <v>-2.7</v>
      </c>
      <c r="DS51" s="170">
        <v>-5.7</v>
      </c>
      <c r="DT51" s="29">
        <v>10</v>
      </c>
      <c r="DU51" s="31">
        <v>15</v>
      </c>
      <c r="DV51" s="31">
        <v>56</v>
      </c>
      <c r="DW51" s="178">
        <v>-2.6</v>
      </c>
      <c r="DX51" s="179">
        <v>-5.3</v>
      </c>
      <c r="DY51" s="32">
        <v>53</v>
      </c>
      <c r="DZ51" s="27">
        <v>5</v>
      </c>
      <c r="EA51" s="125">
        <v>230</v>
      </c>
      <c r="EB51" s="32">
        <v>53</v>
      </c>
      <c r="EC51" s="27">
        <v>5</v>
      </c>
      <c r="ED51" s="27">
        <v>230</v>
      </c>
      <c r="EE51" s="169">
        <v>0.2</v>
      </c>
      <c r="EF51" s="170">
        <v>-2.6</v>
      </c>
      <c r="EG51" s="29">
        <v>10</v>
      </c>
      <c r="EH51" s="31" t="s">
        <v>68</v>
      </c>
      <c r="EI51" s="31">
        <v>60</v>
      </c>
      <c r="EJ51" s="178">
        <v>2.2000000000000002</v>
      </c>
      <c r="EK51" s="179">
        <v>-0.5</v>
      </c>
      <c r="EL51" s="32">
        <v>0</v>
      </c>
      <c r="EM51" s="28" t="s">
        <v>69</v>
      </c>
      <c r="EN51" s="27">
        <v>19</v>
      </c>
      <c r="EO51" s="169">
        <v>1.4</v>
      </c>
      <c r="EP51" s="170">
        <v>0.2</v>
      </c>
      <c r="EQ51" s="33">
        <v>0</v>
      </c>
      <c r="ER51" s="28" t="s">
        <v>69</v>
      </c>
      <c r="ES51" s="34">
        <v>69</v>
      </c>
      <c r="ET51" s="194">
        <v>0.7</v>
      </c>
      <c r="EU51" s="194">
        <v>-1</v>
      </c>
      <c r="EV51" s="112">
        <f t="shared" si="19"/>
        <v>94.5</v>
      </c>
    </row>
    <row r="52" spans="1:152" ht="15.75">
      <c r="A52" s="293"/>
      <c r="B52" s="26">
        <v>40885</v>
      </c>
      <c r="C52" s="160">
        <v>23</v>
      </c>
      <c r="D52" s="160">
        <v>13</v>
      </c>
      <c r="E52" s="27">
        <f t="shared" si="20"/>
        <v>59</v>
      </c>
      <c r="F52" s="239">
        <v>-1.9</v>
      </c>
      <c r="G52" s="240">
        <v>-4.9000000000000004</v>
      </c>
      <c r="H52" s="218">
        <v>2</v>
      </c>
      <c r="I52" s="161">
        <v>3</v>
      </c>
      <c r="J52" s="27">
        <f t="shared" si="21"/>
        <v>42</v>
      </c>
      <c r="K52" s="175">
        <v>0.6</v>
      </c>
      <c r="L52" s="241">
        <v>-3.4</v>
      </c>
      <c r="M52" s="160">
        <v>2</v>
      </c>
      <c r="N52" s="160">
        <v>2</v>
      </c>
      <c r="O52" s="27">
        <f t="shared" si="22"/>
        <v>80</v>
      </c>
      <c r="P52" s="239">
        <v>3.6</v>
      </c>
      <c r="Q52" s="240">
        <v>-2.8</v>
      </c>
      <c r="R52" s="218">
        <v>2</v>
      </c>
      <c r="S52" s="161">
        <v>2</v>
      </c>
      <c r="T52" s="31">
        <f t="shared" si="23"/>
        <v>23</v>
      </c>
      <c r="U52" s="175">
        <v>4.8</v>
      </c>
      <c r="V52" s="241">
        <v>-2.2999999999999998</v>
      </c>
      <c r="W52" s="220">
        <v>37</v>
      </c>
      <c r="X52" s="162">
        <v>12</v>
      </c>
      <c r="Y52" s="27">
        <v>87</v>
      </c>
      <c r="Z52" s="159">
        <v>-0.7</v>
      </c>
      <c r="AA52" s="221">
        <v>-4</v>
      </c>
      <c r="AB52" s="222">
        <v>0</v>
      </c>
      <c r="AC52" s="163">
        <v>0</v>
      </c>
      <c r="AD52" s="31">
        <f t="shared" si="24"/>
        <v>18</v>
      </c>
      <c r="AE52" s="186">
        <v>6.2</v>
      </c>
      <c r="AF52" s="223">
        <v>-0.1</v>
      </c>
      <c r="AG52" s="220">
        <v>0</v>
      </c>
      <c r="AH52" s="162">
        <v>0</v>
      </c>
      <c r="AI52" s="27">
        <v>36</v>
      </c>
      <c r="AJ52" s="193">
        <v>3.6</v>
      </c>
      <c r="AK52" s="224">
        <v>-3.2</v>
      </c>
      <c r="AL52" s="222">
        <v>0</v>
      </c>
      <c r="AM52" s="152">
        <v>0</v>
      </c>
      <c r="AN52" s="31">
        <f t="shared" si="25"/>
        <v>20</v>
      </c>
      <c r="AO52" s="186">
        <v>2.5</v>
      </c>
      <c r="AP52" s="223">
        <v>0</v>
      </c>
      <c r="AQ52" s="220">
        <v>44</v>
      </c>
      <c r="AR52" s="162">
        <v>10</v>
      </c>
      <c r="AS52" s="27">
        <f t="shared" si="26"/>
        <v>174</v>
      </c>
      <c r="AT52" s="193">
        <v>-0.3</v>
      </c>
      <c r="AU52" s="224">
        <v>-3.1</v>
      </c>
      <c r="AV52" s="151">
        <v>7</v>
      </c>
      <c r="AW52" s="152">
        <v>4</v>
      </c>
      <c r="AX52" s="31">
        <f t="shared" si="27"/>
        <v>59</v>
      </c>
      <c r="AY52" s="186">
        <v>-2.4</v>
      </c>
      <c r="AZ52" s="190">
        <v>-6.4</v>
      </c>
      <c r="BA52" s="32">
        <v>23</v>
      </c>
      <c r="BB52" s="34">
        <v>24</v>
      </c>
      <c r="BC52" s="27">
        <f t="shared" si="28"/>
        <v>153</v>
      </c>
      <c r="BD52" s="169">
        <v>-4</v>
      </c>
      <c r="BE52" s="170">
        <v>-8.1</v>
      </c>
      <c r="BF52" s="29">
        <v>13</v>
      </c>
      <c r="BG52" s="47">
        <v>12</v>
      </c>
      <c r="BH52" s="31">
        <f t="shared" si="29"/>
        <v>37</v>
      </c>
      <c r="BI52" s="178">
        <v>-5.0999999999999996</v>
      </c>
      <c r="BJ52" s="179">
        <v>-7.9</v>
      </c>
      <c r="BK52" s="27">
        <v>45</v>
      </c>
      <c r="BL52" s="34">
        <v>4</v>
      </c>
      <c r="BM52" s="27">
        <f t="shared" si="30"/>
        <v>199</v>
      </c>
      <c r="BN52" s="169">
        <v>-2.5</v>
      </c>
      <c r="BO52" s="170">
        <v>-8.1999999999999993</v>
      </c>
      <c r="BP52" s="29">
        <v>23</v>
      </c>
      <c r="BQ52" s="47">
        <v>8</v>
      </c>
      <c r="BR52" s="31">
        <f t="shared" si="31"/>
        <v>98</v>
      </c>
      <c r="BS52" s="178">
        <v>-0.3</v>
      </c>
      <c r="BT52" s="179">
        <v>-6.2</v>
      </c>
      <c r="BU52" s="27">
        <v>6</v>
      </c>
      <c r="BV52" s="34">
        <v>0</v>
      </c>
      <c r="BW52" s="27">
        <f t="shared" si="32"/>
        <v>145</v>
      </c>
      <c r="BX52" s="169">
        <v>-0.6</v>
      </c>
      <c r="BY52" s="170">
        <v>-8.3000000000000007</v>
      </c>
      <c r="BZ52" s="29">
        <v>10</v>
      </c>
      <c r="CA52" s="47">
        <v>0</v>
      </c>
      <c r="CB52" s="31">
        <f t="shared" si="33"/>
        <v>59</v>
      </c>
      <c r="CC52" s="178">
        <v>-1</v>
      </c>
      <c r="CD52" s="179">
        <v>-6</v>
      </c>
      <c r="CE52" s="27">
        <v>9</v>
      </c>
      <c r="CF52" s="34">
        <v>9</v>
      </c>
      <c r="CG52" s="27">
        <f t="shared" si="34"/>
        <v>53</v>
      </c>
      <c r="CH52" s="169">
        <v>3.6</v>
      </c>
      <c r="CI52" s="170">
        <v>-2.9</v>
      </c>
      <c r="CJ52" s="29">
        <v>14</v>
      </c>
      <c r="CK52" s="47">
        <v>3</v>
      </c>
      <c r="CL52" s="31">
        <f t="shared" si="35"/>
        <v>73</v>
      </c>
      <c r="CM52" s="178">
        <v>5.3</v>
      </c>
      <c r="CN52" s="179">
        <v>-1.8</v>
      </c>
      <c r="CO52" s="32">
        <v>26</v>
      </c>
      <c r="CP52" s="34">
        <v>9</v>
      </c>
      <c r="CQ52" s="27">
        <f t="shared" si="36"/>
        <v>54</v>
      </c>
      <c r="CR52" s="169">
        <v>0.5</v>
      </c>
      <c r="CS52" s="170">
        <v>-5</v>
      </c>
      <c r="CT52" s="29">
        <v>4</v>
      </c>
      <c r="CU52" s="47">
        <v>2</v>
      </c>
      <c r="CV52" s="31">
        <f t="shared" si="37"/>
        <v>37</v>
      </c>
      <c r="CW52" s="178">
        <v>1.9</v>
      </c>
      <c r="CX52" s="179">
        <v>-5.0999999999999996</v>
      </c>
      <c r="CY52" s="32">
        <v>17</v>
      </c>
      <c r="CZ52" s="34">
        <v>15</v>
      </c>
      <c r="DA52" s="125">
        <v>90</v>
      </c>
      <c r="DB52" s="120">
        <v>17</v>
      </c>
      <c r="DC52" s="85">
        <v>0</v>
      </c>
      <c r="DD52" s="85">
        <f t="shared" si="38"/>
        <v>129</v>
      </c>
      <c r="DE52" s="169">
        <v>0.8</v>
      </c>
      <c r="DF52" s="170">
        <v>-2.2000000000000002</v>
      </c>
      <c r="DG52" s="29">
        <v>2</v>
      </c>
      <c r="DH52" s="47">
        <v>3</v>
      </c>
      <c r="DI52" s="31">
        <v>27</v>
      </c>
      <c r="DJ52" s="178">
        <v>4</v>
      </c>
      <c r="DK52" s="179">
        <v>-0.1</v>
      </c>
      <c r="DL52" s="32">
        <v>17</v>
      </c>
      <c r="DM52" s="28" t="s">
        <v>69</v>
      </c>
      <c r="DN52" s="27">
        <v>129</v>
      </c>
      <c r="DO52" s="27">
        <v>68</v>
      </c>
      <c r="DP52" s="27">
        <v>22</v>
      </c>
      <c r="DQ52" s="27">
        <v>252</v>
      </c>
      <c r="DR52" s="169">
        <v>-1.8</v>
      </c>
      <c r="DS52" s="170">
        <v>-5.3</v>
      </c>
      <c r="DT52" s="29">
        <v>8</v>
      </c>
      <c r="DU52" s="30" t="s">
        <v>68</v>
      </c>
      <c r="DV52" s="31">
        <v>56</v>
      </c>
      <c r="DW52" s="178">
        <v>-0.8</v>
      </c>
      <c r="DX52" s="179">
        <v>-5.6</v>
      </c>
      <c r="DY52" s="32">
        <v>68</v>
      </c>
      <c r="DZ52" s="27">
        <v>22</v>
      </c>
      <c r="EA52" s="125">
        <v>252</v>
      </c>
      <c r="EB52" s="32">
        <v>68</v>
      </c>
      <c r="EC52" s="27">
        <v>22</v>
      </c>
      <c r="ED52" s="27">
        <v>252</v>
      </c>
      <c r="EE52" s="169">
        <v>-2.6</v>
      </c>
      <c r="EF52" s="170">
        <v>-5.5</v>
      </c>
      <c r="EG52" s="29">
        <v>9</v>
      </c>
      <c r="EH52" s="31" t="s">
        <v>68</v>
      </c>
      <c r="EI52" s="31">
        <v>60</v>
      </c>
      <c r="EJ52" s="178">
        <v>-0.4</v>
      </c>
      <c r="EK52" s="179">
        <v>-3.7</v>
      </c>
      <c r="EL52" s="32">
        <v>0</v>
      </c>
      <c r="EM52" s="28" t="s">
        <v>69</v>
      </c>
      <c r="EN52" s="27">
        <v>19</v>
      </c>
      <c r="EO52" s="169">
        <v>-0.5</v>
      </c>
      <c r="EP52" s="170">
        <v>-2.4</v>
      </c>
      <c r="EQ52" s="33">
        <v>5</v>
      </c>
      <c r="ER52" s="34">
        <v>9</v>
      </c>
      <c r="ES52" s="34">
        <v>78</v>
      </c>
      <c r="ET52" s="194">
        <v>3.2</v>
      </c>
      <c r="EU52" s="194">
        <v>-0.3</v>
      </c>
      <c r="EV52" s="112">
        <f t="shared" si="19"/>
        <v>102.5</v>
      </c>
    </row>
    <row r="53" spans="1:152" ht="15.75">
      <c r="A53" s="293"/>
      <c r="B53" s="26">
        <v>40886</v>
      </c>
      <c r="C53" s="160">
        <v>19</v>
      </c>
      <c r="D53" s="160">
        <v>2</v>
      </c>
      <c r="E53" s="27">
        <f t="shared" si="20"/>
        <v>61</v>
      </c>
      <c r="F53" s="168">
        <v>-0.1</v>
      </c>
      <c r="G53" s="217">
        <v>-4.9000000000000004</v>
      </c>
      <c r="H53" s="218">
        <v>6</v>
      </c>
      <c r="I53" s="161">
        <v>8</v>
      </c>
      <c r="J53" s="27">
        <f t="shared" si="21"/>
        <v>50</v>
      </c>
      <c r="K53" s="177">
        <v>2</v>
      </c>
      <c r="L53" s="219">
        <v>-1.1000000000000001</v>
      </c>
      <c r="M53" s="160">
        <v>0</v>
      </c>
      <c r="N53" s="160">
        <v>0</v>
      </c>
      <c r="O53" s="27">
        <f t="shared" si="22"/>
        <v>80</v>
      </c>
      <c r="P53" s="168">
        <v>10.9</v>
      </c>
      <c r="Q53" s="217">
        <v>-1.2</v>
      </c>
      <c r="R53" s="218">
        <v>0</v>
      </c>
      <c r="S53" s="161">
        <v>0</v>
      </c>
      <c r="T53" s="31">
        <f t="shared" si="23"/>
        <v>23</v>
      </c>
      <c r="U53" s="177">
        <v>11.3</v>
      </c>
      <c r="V53" s="219">
        <v>2.9</v>
      </c>
      <c r="W53" s="220">
        <v>50</v>
      </c>
      <c r="X53" s="162">
        <v>20</v>
      </c>
      <c r="Y53" s="27">
        <v>107</v>
      </c>
      <c r="Z53" s="242">
        <v>1.5</v>
      </c>
      <c r="AA53" s="243">
        <v>-4.5</v>
      </c>
      <c r="AB53" s="222">
        <v>0</v>
      </c>
      <c r="AC53" s="163">
        <v>0</v>
      </c>
      <c r="AD53" s="31">
        <f t="shared" si="24"/>
        <v>18</v>
      </c>
      <c r="AE53" s="175">
        <v>7.9</v>
      </c>
      <c r="AF53" s="241">
        <v>-1.2</v>
      </c>
      <c r="AG53" s="220">
        <v>0</v>
      </c>
      <c r="AH53" s="162">
        <v>0</v>
      </c>
      <c r="AI53" s="27">
        <v>36</v>
      </c>
      <c r="AJ53" s="239">
        <v>5.6</v>
      </c>
      <c r="AK53" s="240">
        <v>-5.3</v>
      </c>
      <c r="AL53" s="222">
        <v>0</v>
      </c>
      <c r="AM53" s="152">
        <v>0</v>
      </c>
      <c r="AN53" s="31">
        <f t="shared" si="25"/>
        <v>20</v>
      </c>
      <c r="AO53" s="175">
        <v>4.0999999999999996</v>
      </c>
      <c r="AP53" s="241">
        <v>-0.1</v>
      </c>
      <c r="AQ53" s="220">
        <v>51</v>
      </c>
      <c r="AR53" s="162">
        <v>13</v>
      </c>
      <c r="AS53" s="27">
        <f t="shared" si="26"/>
        <v>187</v>
      </c>
      <c r="AT53" s="239">
        <v>1.3</v>
      </c>
      <c r="AU53" s="240">
        <v>-2.9</v>
      </c>
      <c r="AV53" s="151">
        <v>7</v>
      </c>
      <c r="AW53" s="152">
        <v>2</v>
      </c>
      <c r="AX53" s="31">
        <f t="shared" si="27"/>
        <v>61</v>
      </c>
      <c r="AY53" s="175">
        <v>2.5</v>
      </c>
      <c r="AZ53" s="176">
        <v>-7.7</v>
      </c>
      <c r="BA53" s="32">
        <v>31</v>
      </c>
      <c r="BB53" s="27">
        <v>18</v>
      </c>
      <c r="BC53" s="27">
        <f t="shared" si="28"/>
        <v>171</v>
      </c>
      <c r="BD53" s="169">
        <v>-3.6</v>
      </c>
      <c r="BE53" s="170">
        <v>-7.9</v>
      </c>
      <c r="BF53" s="29">
        <v>12</v>
      </c>
      <c r="BG53" s="47">
        <v>3</v>
      </c>
      <c r="BH53" s="31">
        <f t="shared" si="29"/>
        <v>40</v>
      </c>
      <c r="BI53" s="178">
        <v>-4</v>
      </c>
      <c r="BJ53" s="179">
        <v>-8.1</v>
      </c>
      <c r="BK53" s="27">
        <v>46</v>
      </c>
      <c r="BL53" s="27">
        <v>5</v>
      </c>
      <c r="BM53" s="27">
        <f t="shared" si="30"/>
        <v>204</v>
      </c>
      <c r="BN53" s="169">
        <v>-2.4</v>
      </c>
      <c r="BO53" s="170">
        <v>-9.1999999999999993</v>
      </c>
      <c r="BP53" s="29">
        <v>32</v>
      </c>
      <c r="BQ53" s="47">
        <v>14</v>
      </c>
      <c r="BR53" s="31">
        <f t="shared" si="31"/>
        <v>112</v>
      </c>
      <c r="BS53" s="178">
        <v>-0.9</v>
      </c>
      <c r="BT53" s="179">
        <v>-9</v>
      </c>
      <c r="BU53" s="27">
        <v>5</v>
      </c>
      <c r="BV53" s="27">
        <v>0</v>
      </c>
      <c r="BW53" s="27">
        <f t="shared" si="32"/>
        <v>145</v>
      </c>
      <c r="BX53" s="169">
        <v>-0.5</v>
      </c>
      <c r="BY53" s="170">
        <v>-3.4</v>
      </c>
      <c r="BZ53" s="29">
        <v>10</v>
      </c>
      <c r="CA53" s="47">
        <v>1</v>
      </c>
      <c r="CB53" s="31">
        <f t="shared" si="33"/>
        <v>60</v>
      </c>
      <c r="CC53" s="178">
        <v>2</v>
      </c>
      <c r="CD53" s="179">
        <v>-2.5</v>
      </c>
      <c r="CE53" s="27">
        <v>6</v>
      </c>
      <c r="CF53" s="27">
        <v>0</v>
      </c>
      <c r="CG53" s="27">
        <f t="shared" si="34"/>
        <v>53</v>
      </c>
      <c r="CH53" s="169">
        <v>5.5</v>
      </c>
      <c r="CI53" s="170">
        <v>-5.7</v>
      </c>
      <c r="CJ53" s="29">
        <v>13</v>
      </c>
      <c r="CK53" s="47">
        <v>0</v>
      </c>
      <c r="CL53" s="31">
        <f t="shared" si="35"/>
        <v>73</v>
      </c>
      <c r="CM53" s="178">
        <v>7.4</v>
      </c>
      <c r="CN53" s="179">
        <v>-3.3</v>
      </c>
      <c r="CO53" s="32">
        <v>37</v>
      </c>
      <c r="CP53" s="27">
        <v>15</v>
      </c>
      <c r="CQ53" s="27">
        <f t="shared" si="36"/>
        <v>69</v>
      </c>
      <c r="CR53" s="169">
        <v>-2.1</v>
      </c>
      <c r="CS53" s="170">
        <v>-5.3</v>
      </c>
      <c r="CT53" s="29">
        <v>3</v>
      </c>
      <c r="CU53" s="47">
        <v>0</v>
      </c>
      <c r="CV53" s="31">
        <f t="shared" si="37"/>
        <v>37</v>
      </c>
      <c r="CW53" s="178">
        <v>0.7</v>
      </c>
      <c r="CX53" s="179">
        <v>-4.5</v>
      </c>
      <c r="CY53" s="32">
        <v>26</v>
      </c>
      <c r="CZ53" s="27">
        <v>18</v>
      </c>
      <c r="DA53" s="125">
        <v>108</v>
      </c>
      <c r="DB53" s="120">
        <v>41</v>
      </c>
      <c r="DC53" s="85">
        <v>29</v>
      </c>
      <c r="DD53" s="85">
        <f t="shared" si="38"/>
        <v>158</v>
      </c>
      <c r="DE53" s="169">
        <v>3.4</v>
      </c>
      <c r="DF53" s="170">
        <v>-1.2</v>
      </c>
      <c r="DG53" s="29">
        <v>0</v>
      </c>
      <c r="DH53" s="47">
        <v>0</v>
      </c>
      <c r="DI53" s="31">
        <v>27</v>
      </c>
      <c r="DJ53" s="178">
        <v>5.4</v>
      </c>
      <c r="DK53" s="179">
        <v>0.9</v>
      </c>
      <c r="DL53" s="32">
        <v>41</v>
      </c>
      <c r="DM53" s="27">
        <v>29</v>
      </c>
      <c r="DN53" s="27">
        <v>158</v>
      </c>
      <c r="DO53" s="27">
        <v>59</v>
      </c>
      <c r="DP53" s="27">
        <v>1</v>
      </c>
      <c r="DQ53" s="27">
        <v>253</v>
      </c>
      <c r="DR53" s="169">
        <v>-1.7</v>
      </c>
      <c r="DS53" s="170">
        <v>-4.0999999999999996</v>
      </c>
      <c r="DT53" s="29">
        <v>30</v>
      </c>
      <c r="DU53" s="47">
        <v>24</v>
      </c>
      <c r="DV53" s="31">
        <v>80</v>
      </c>
      <c r="DW53" s="178">
        <v>-0.2</v>
      </c>
      <c r="DX53" s="179">
        <v>-5.8</v>
      </c>
      <c r="DY53" s="32">
        <v>59</v>
      </c>
      <c r="DZ53" s="27">
        <v>1</v>
      </c>
      <c r="EA53" s="125">
        <v>253</v>
      </c>
      <c r="EB53" s="32">
        <v>59</v>
      </c>
      <c r="EC53" s="27">
        <v>1</v>
      </c>
      <c r="ED53" s="27">
        <v>253</v>
      </c>
      <c r="EE53" s="169">
        <v>-2</v>
      </c>
      <c r="EF53" s="170">
        <v>-15.4</v>
      </c>
      <c r="EG53" s="29">
        <v>15</v>
      </c>
      <c r="EH53" s="31">
        <v>6</v>
      </c>
      <c r="EI53" s="31">
        <v>66</v>
      </c>
      <c r="EJ53" s="178">
        <v>0.2</v>
      </c>
      <c r="EK53" s="179">
        <v>-9</v>
      </c>
      <c r="EL53" s="32">
        <v>0</v>
      </c>
      <c r="EM53" s="28" t="s">
        <v>69</v>
      </c>
      <c r="EN53" s="27">
        <v>19</v>
      </c>
      <c r="EO53" s="169">
        <v>-0.3</v>
      </c>
      <c r="EP53" s="170">
        <v>-2.9</v>
      </c>
      <c r="EQ53" s="33">
        <v>4</v>
      </c>
      <c r="ER53" s="28" t="s">
        <v>69</v>
      </c>
      <c r="ES53" s="34">
        <v>78</v>
      </c>
      <c r="ET53" s="194">
        <v>4.2</v>
      </c>
      <c r="EU53" s="194">
        <v>-0.6</v>
      </c>
      <c r="EV53" s="112">
        <f t="shared" si="19"/>
        <v>110.375</v>
      </c>
    </row>
    <row r="54" spans="1:152" ht="15.75">
      <c r="A54" s="293"/>
      <c r="B54" s="26">
        <v>40887</v>
      </c>
      <c r="C54" s="244">
        <v>15</v>
      </c>
      <c r="D54" s="245">
        <v>1</v>
      </c>
      <c r="E54" s="27">
        <f t="shared" si="20"/>
        <v>62</v>
      </c>
      <c r="F54" s="168">
        <v>0.2</v>
      </c>
      <c r="G54" s="217">
        <v>-6.8</v>
      </c>
      <c r="H54" s="246">
        <v>7</v>
      </c>
      <c r="I54" s="158">
        <v>3</v>
      </c>
      <c r="J54" s="27">
        <f t="shared" si="21"/>
        <v>53</v>
      </c>
      <c r="K54" s="177">
        <v>3.9</v>
      </c>
      <c r="L54" s="219">
        <v>-0.4</v>
      </c>
      <c r="M54" s="244">
        <v>0</v>
      </c>
      <c r="N54" s="245">
        <v>0</v>
      </c>
      <c r="O54" s="27">
        <f t="shared" si="22"/>
        <v>80</v>
      </c>
      <c r="P54" s="168">
        <v>4.2</v>
      </c>
      <c r="Q54" s="217">
        <v>-3.4</v>
      </c>
      <c r="R54" s="246">
        <v>0</v>
      </c>
      <c r="S54" s="158">
        <v>0</v>
      </c>
      <c r="T54" s="31">
        <f t="shared" si="23"/>
        <v>23</v>
      </c>
      <c r="U54" s="177">
        <v>5.6</v>
      </c>
      <c r="V54" s="219">
        <v>-3</v>
      </c>
      <c r="W54" s="247">
        <v>40</v>
      </c>
      <c r="X54" s="245">
        <v>0</v>
      </c>
      <c r="Y54" s="27">
        <v>107</v>
      </c>
      <c r="Z54" s="159">
        <v>1.8</v>
      </c>
      <c r="AA54" s="221">
        <v>-6.1</v>
      </c>
      <c r="AB54" s="246">
        <v>0</v>
      </c>
      <c r="AC54" s="248">
        <v>0</v>
      </c>
      <c r="AD54" s="31">
        <f t="shared" si="24"/>
        <v>18</v>
      </c>
      <c r="AE54" s="186">
        <v>9.3000000000000007</v>
      </c>
      <c r="AF54" s="223">
        <v>-1.3</v>
      </c>
      <c r="AG54" s="247">
        <v>0</v>
      </c>
      <c r="AH54" s="245">
        <v>0</v>
      </c>
      <c r="AI54" s="27">
        <v>36</v>
      </c>
      <c r="AJ54" s="193">
        <v>7.9</v>
      </c>
      <c r="AK54" s="224">
        <v>-2.5</v>
      </c>
      <c r="AL54" s="246">
        <v>0</v>
      </c>
      <c r="AM54" s="158">
        <v>0</v>
      </c>
      <c r="AN54" s="31">
        <f t="shared" si="25"/>
        <v>20</v>
      </c>
      <c r="AO54" s="186">
        <v>7.6</v>
      </c>
      <c r="AP54" s="223">
        <v>-0.6</v>
      </c>
      <c r="AQ54" s="247">
        <v>44</v>
      </c>
      <c r="AR54" s="245">
        <v>0</v>
      </c>
      <c r="AS54" s="27">
        <f t="shared" si="26"/>
        <v>187</v>
      </c>
      <c r="AT54" s="193">
        <v>5.2</v>
      </c>
      <c r="AU54" s="224">
        <v>-0.5</v>
      </c>
      <c r="AV54" s="157">
        <v>4</v>
      </c>
      <c r="AW54" s="158">
        <v>0</v>
      </c>
      <c r="AX54" s="31">
        <f t="shared" si="27"/>
        <v>61</v>
      </c>
      <c r="AY54" s="186">
        <v>10.199999999999999</v>
      </c>
      <c r="AZ54" s="190">
        <v>1.5</v>
      </c>
      <c r="BA54" s="32">
        <v>41</v>
      </c>
      <c r="BB54" s="34">
        <v>22</v>
      </c>
      <c r="BC54" s="27">
        <f t="shared" si="28"/>
        <v>193</v>
      </c>
      <c r="BD54" s="169">
        <v>-5.2</v>
      </c>
      <c r="BE54" s="170">
        <v>-13.7</v>
      </c>
      <c r="BF54" s="29">
        <v>10</v>
      </c>
      <c r="BG54" s="47">
        <v>0</v>
      </c>
      <c r="BH54" s="31">
        <f t="shared" si="29"/>
        <v>40</v>
      </c>
      <c r="BI54" s="178">
        <v>-2.8</v>
      </c>
      <c r="BJ54" s="179">
        <v>-8.4</v>
      </c>
      <c r="BK54" s="27">
        <v>57</v>
      </c>
      <c r="BL54" s="34">
        <v>19</v>
      </c>
      <c r="BM54" s="27">
        <f t="shared" si="30"/>
        <v>223</v>
      </c>
      <c r="BN54" s="169">
        <v>-1.7</v>
      </c>
      <c r="BO54" s="170">
        <v>-8.1999999999999993</v>
      </c>
      <c r="BP54" s="29">
        <v>26</v>
      </c>
      <c r="BQ54" s="47">
        <v>0</v>
      </c>
      <c r="BR54" s="31">
        <f t="shared" si="31"/>
        <v>112</v>
      </c>
      <c r="BS54" s="178">
        <v>0.6</v>
      </c>
      <c r="BT54" s="179">
        <v>-4.5</v>
      </c>
      <c r="BU54" s="27">
        <v>6</v>
      </c>
      <c r="BV54" s="34">
        <v>2</v>
      </c>
      <c r="BW54" s="27">
        <f t="shared" si="32"/>
        <v>147</v>
      </c>
      <c r="BX54" s="169">
        <v>-2.2000000000000002</v>
      </c>
      <c r="BY54" s="170">
        <v>-7.9</v>
      </c>
      <c r="BZ54" s="29">
        <v>49</v>
      </c>
      <c r="CA54" s="47">
        <v>40</v>
      </c>
      <c r="CB54" s="31">
        <f t="shared" si="33"/>
        <v>100</v>
      </c>
      <c r="CC54" s="178">
        <v>-0.1</v>
      </c>
      <c r="CD54" s="179">
        <v>-5.2</v>
      </c>
      <c r="CE54" s="27">
        <v>0</v>
      </c>
      <c r="CF54" s="34">
        <v>0</v>
      </c>
      <c r="CG54" s="27">
        <f t="shared" si="34"/>
        <v>53</v>
      </c>
      <c r="CH54" s="169">
        <v>9.3000000000000007</v>
      </c>
      <c r="CI54" s="170">
        <v>3.4</v>
      </c>
      <c r="CJ54" s="29">
        <v>12</v>
      </c>
      <c r="CK54" s="47">
        <v>0</v>
      </c>
      <c r="CL54" s="31">
        <f t="shared" si="35"/>
        <v>73</v>
      </c>
      <c r="CM54" s="178">
        <v>9.6</v>
      </c>
      <c r="CN54" s="179">
        <v>3.6</v>
      </c>
      <c r="CO54" s="32">
        <v>40</v>
      </c>
      <c r="CP54" s="34">
        <v>11</v>
      </c>
      <c r="CQ54" s="27">
        <f t="shared" si="36"/>
        <v>80</v>
      </c>
      <c r="CR54" s="169">
        <v>-1.7</v>
      </c>
      <c r="CS54" s="170">
        <v>-5</v>
      </c>
      <c r="CT54" s="29">
        <v>8</v>
      </c>
      <c r="CU54" s="47">
        <v>6</v>
      </c>
      <c r="CV54" s="31">
        <f t="shared" si="37"/>
        <v>43</v>
      </c>
      <c r="CW54" s="178">
        <v>1</v>
      </c>
      <c r="CX54" s="179">
        <v>-3.4</v>
      </c>
      <c r="CY54" s="32">
        <v>16</v>
      </c>
      <c r="CZ54" s="34">
        <v>0</v>
      </c>
      <c r="DA54" s="125">
        <v>108</v>
      </c>
      <c r="DB54" s="120">
        <v>37</v>
      </c>
      <c r="DC54" s="85">
        <v>2</v>
      </c>
      <c r="DD54" s="85">
        <f t="shared" si="38"/>
        <v>160</v>
      </c>
      <c r="DE54" s="169">
        <v>7.3</v>
      </c>
      <c r="DF54" s="170">
        <v>0.5</v>
      </c>
      <c r="DG54" s="29">
        <v>0</v>
      </c>
      <c r="DH54" s="47">
        <v>0</v>
      </c>
      <c r="DI54" s="31">
        <v>27</v>
      </c>
      <c r="DJ54" s="178">
        <v>9.8000000000000007</v>
      </c>
      <c r="DK54" s="179">
        <v>3</v>
      </c>
      <c r="DL54" s="32">
        <v>37</v>
      </c>
      <c r="DM54" s="34">
        <v>2</v>
      </c>
      <c r="DN54" s="27">
        <v>160</v>
      </c>
      <c r="DO54" s="27">
        <v>60</v>
      </c>
      <c r="DP54" s="27">
        <v>9</v>
      </c>
      <c r="DQ54" s="27">
        <v>262</v>
      </c>
      <c r="DR54" s="169">
        <v>2.9</v>
      </c>
      <c r="DS54" s="170">
        <v>-7.6</v>
      </c>
      <c r="DT54" s="29">
        <v>27</v>
      </c>
      <c r="DU54" s="30" t="s">
        <v>68</v>
      </c>
      <c r="DV54" s="31">
        <v>80</v>
      </c>
      <c r="DW54" s="178">
        <v>3.7</v>
      </c>
      <c r="DX54" s="179">
        <v>-3.1</v>
      </c>
      <c r="DY54" s="32">
        <v>60</v>
      </c>
      <c r="DZ54" s="27">
        <v>9</v>
      </c>
      <c r="EA54" s="125">
        <v>262</v>
      </c>
      <c r="EB54" s="32">
        <v>60</v>
      </c>
      <c r="EC54" s="27">
        <v>9</v>
      </c>
      <c r="ED54" s="27">
        <v>262</v>
      </c>
      <c r="EE54" s="169">
        <v>2.2000000000000002</v>
      </c>
      <c r="EF54" s="170">
        <v>-5.7</v>
      </c>
      <c r="EG54" s="29">
        <v>12</v>
      </c>
      <c r="EH54" s="31" t="s">
        <v>68</v>
      </c>
      <c r="EI54" s="31">
        <v>66</v>
      </c>
      <c r="EJ54" s="178">
        <v>3.2</v>
      </c>
      <c r="EK54" s="179">
        <v>-3</v>
      </c>
      <c r="EL54" s="32">
        <v>1</v>
      </c>
      <c r="EM54" s="27">
        <v>1</v>
      </c>
      <c r="EN54" s="27">
        <v>20</v>
      </c>
      <c r="EO54" s="169">
        <v>1.6</v>
      </c>
      <c r="EP54" s="170">
        <v>-3</v>
      </c>
      <c r="EQ54" s="33">
        <v>2</v>
      </c>
      <c r="ER54" s="28" t="s">
        <v>69</v>
      </c>
      <c r="ES54" s="34">
        <v>78</v>
      </c>
      <c r="ET54" s="194">
        <v>2.7</v>
      </c>
      <c r="EU54" s="194">
        <v>-3.7</v>
      </c>
      <c r="EV54" s="112">
        <f t="shared" si="19"/>
        <v>113.5</v>
      </c>
    </row>
    <row r="55" spans="1:152" ht="16.5" thickBot="1">
      <c r="A55" s="293"/>
      <c r="B55" s="80">
        <v>40888</v>
      </c>
      <c r="C55" s="160">
        <v>29</v>
      </c>
      <c r="D55" s="160">
        <v>16</v>
      </c>
      <c r="E55" s="27">
        <f t="shared" si="20"/>
        <v>78</v>
      </c>
      <c r="F55" s="168">
        <v>-1.1000000000000001</v>
      </c>
      <c r="G55" s="217">
        <v>-6.5</v>
      </c>
      <c r="H55" s="218">
        <v>5</v>
      </c>
      <c r="I55" s="161">
        <v>0</v>
      </c>
      <c r="J55" s="27">
        <f t="shared" si="21"/>
        <v>53</v>
      </c>
      <c r="K55" s="177">
        <v>1.4</v>
      </c>
      <c r="L55" s="219">
        <v>-4.4000000000000004</v>
      </c>
      <c r="M55" s="160">
        <v>0</v>
      </c>
      <c r="N55" s="160">
        <v>0</v>
      </c>
      <c r="O55" s="27">
        <f t="shared" si="22"/>
        <v>80</v>
      </c>
      <c r="P55" s="168">
        <v>-0.8</v>
      </c>
      <c r="Q55" s="217">
        <v>-3.8</v>
      </c>
      <c r="R55" s="218">
        <v>1</v>
      </c>
      <c r="S55" s="161">
        <v>1</v>
      </c>
      <c r="T55" s="31">
        <f t="shared" si="23"/>
        <v>24</v>
      </c>
      <c r="U55" s="177">
        <v>0.1</v>
      </c>
      <c r="V55" s="219">
        <v>-3.3</v>
      </c>
      <c r="W55" s="220">
        <v>45</v>
      </c>
      <c r="X55" s="162">
        <v>9</v>
      </c>
      <c r="Y55" s="27">
        <v>116</v>
      </c>
      <c r="Z55" s="159">
        <v>0.8</v>
      </c>
      <c r="AA55" s="221">
        <v>-5.4</v>
      </c>
      <c r="AB55" s="222">
        <v>0</v>
      </c>
      <c r="AC55" s="163">
        <v>0</v>
      </c>
      <c r="AD55" s="31">
        <f t="shared" si="24"/>
        <v>18</v>
      </c>
      <c r="AE55" s="186">
        <v>9.3000000000000007</v>
      </c>
      <c r="AF55" s="223">
        <v>2.6</v>
      </c>
      <c r="AG55" s="220">
        <v>0</v>
      </c>
      <c r="AH55" s="162">
        <v>0</v>
      </c>
      <c r="AI55" s="27">
        <v>36</v>
      </c>
      <c r="AJ55" s="193">
        <v>8.5</v>
      </c>
      <c r="AK55" s="224">
        <v>-0.3</v>
      </c>
      <c r="AL55" s="222">
        <v>0</v>
      </c>
      <c r="AM55" s="152">
        <v>0</v>
      </c>
      <c r="AN55" s="31">
        <f t="shared" si="25"/>
        <v>20</v>
      </c>
      <c r="AO55" s="186">
        <v>6.1</v>
      </c>
      <c r="AP55" s="223">
        <v>-0.7</v>
      </c>
      <c r="AQ55" s="220">
        <v>39</v>
      </c>
      <c r="AR55" s="162">
        <v>0</v>
      </c>
      <c r="AS55" s="27">
        <f t="shared" si="26"/>
        <v>187</v>
      </c>
      <c r="AT55" s="193">
        <v>4.0999999999999996</v>
      </c>
      <c r="AU55" s="224">
        <v>-2.5</v>
      </c>
      <c r="AV55" s="151">
        <v>0</v>
      </c>
      <c r="AW55" s="152">
        <v>0</v>
      </c>
      <c r="AX55" s="31">
        <f t="shared" si="27"/>
        <v>61</v>
      </c>
      <c r="AY55" s="186">
        <v>9.9</v>
      </c>
      <c r="AZ55" s="190">
        <v>3.4</v>
      </c>
      <c r="BA55" s="41">
        <v>43</v>
      </c>
      <c r="BB55" s="34">
        <v>9</v>
      </c>
      <c r="BC55" s="27">
        <f t="shared" si="28"/>
        <v>202</v>
      </c>
      <c r="BD55" s="173">
        <v>-2</v>
      </c>
      <c r="BE55" s="170">
        <v>-15.7</v>
      </c>
      <c r="BF55" s="38">
        <v>9</v>
      </c>
      <c r="BG55" s="39">
        <v>0</v>
      </c>
      <c r="BH55" s="31">
        <f t="shared" si="29"/>
        <v>40</v>
      </c>
      <c r="BI55" s="196">
        <v>-1.4</v>
      </c>
      <c r="BJ55" s="197">
        <v>-8.8000000000000007</v>
      </c>
      <c r="BK55" s="37">
        <v>47</v>
      </c>
      <c r="BL55" s="34">
        <v>1</v>
      </c>
      <c r="BM55" s="27">
        <f t="shared" si="30"/>
        <v>224</v>
      </c>
      <c r="BN55" s="173">
        <v>6.7</v>
      </c>
      <c r="BO55" s="170">
        <v>-3.9</v>
      </c>
      <c r="BP55" s="38">
        <v>21</v>
      </c>
      <c r="BQ55" s="39">
        <v>2</v>
      </c>
      <c r="BR55" s="31">
        <f t="shared" si="31"/>
        <v>114</v>
      </c>
      <c r="BS55" s="196">
        <v>7.2</v>
      </c>
      <c r="BT55" s="197">
        <v>-1.9</v>
      </c>
      <c r="BU55" s="37">
        <v>20</v>
      </c>
      <c r="BV55" s="34">
        <v>17</v>
      </c>
      <c r="BW55" s="27">
        <f t="shared" si="32"/>
        <v>164</v>
      </c>
      <c r="BX55" s="173">
        <v>-4.0999999999999996</v>
      </c>
      <c r="BY55" s="170">
        <v>-14.7</v>
      </c>
      <c r="BZ55" s="38">
        <v>60</v>
      </c>
      <c r="CA55" s="39">
        <v>21</v>
      </c>
      <c r="CB55" s="31">
        <f t="shared" si="33"/>
        <v>121</v>
      </c>
      <c r="CC55" s="196">
        <v>-2.7</v>
      </c>
      <c r="CD55" s="197">
        <v>-5.9</v>
      </c>
      <c r="CE55" s="37">
        <v>0</v>
      </c>
      <c r="CF55" s="34">
        <v>0</v>
      </c>
      <c r="CG55" s="27">
        <f t="shared" si="34"/>
        <v>53</v>
      </c>
      <c r="CH55" s="173">
        <v>5.3</v>
      </c>
      <c r="CI55" s="170">
        <v>0</v>
      </c>
      <c r="CJ55" s="38">
        <v>10</v>
      </c>
      <c r="CK55" s="39">
        <v>0</v>
      </c>
      <c r="CL55" s="31">
        <f t="shared" si="35"/>
        <v>73</v>
      </c>
      <c r="CM55" s="196">
        <v>6.4</v>
      </c>
      <c r="CN55" s="197">
        <v>2.4</v>
      </c>
      <c r="CO55" s="41">
        <v>36</v>
      </c>
      <c r="CP55" s="34">
        <v>4</v>
      </c>
      <c r="CQ55" s="27">
        <f t="shared" si="36"/>
        <v>84</v>
      </c>
      <c r="CR55" s="173">
        <v>4.3</v>
      </c>
      <c r="CS55" s="174">
        <v>-3.6</v>
      </c>
      <c r="CT55" s="38">
        <v>6</v>
      </c>
      <c r="CU55" s="39">
        <v>1</v>
      </c>
      <c r="CV55" s="31">
        <f t="shared" si="37"/>
        <v>44</v>
      </c>
      <c r="CW55" s="196">
        <v>5.0999999999999996</v>
      </c>
      <c r="CX55" s="197">
        <v>-1.3</v>
      </c>
      <c r="CY55" s="41">
        <v>4</v>
      </c>
      <c r="CZ55" s="34">
        <v>1</v>
      </c>
      <c r="DA55" s="126">
        <v>109</v>
      </c>
      <c r="DB55" s="120">
        <v>33</v>
      </c>
      <c r="DC55" s="85">
        <v>0</v>
      </c>
      <c r="DD55" s="85">
        <f t="shared" si="38"/>
        <v>160</v>
      </c>
      <c r="DE55" s="173">
        <v>4</v>
      </c>
      <c r="DF55" s="174">
        <v>0.9</v>
      </c>
      <c r="DG55" s="38">
        <v>0</v>
      </c>
      <c r="DH55" s="39">
        <v>0</v>
      </c>
      <c r="DI55" s="39">
        <v>27</v>
      </c>
      <c r="DJ55" s="196">
        <v>5.7</v>
      </c>
      <c r="DK55" s="197">
        <v>1.7</v>
      </c>
      <c r="DL55" s="41">
        <v>33</v>
      </c>
      <c r="DM55" s="28" t="s">
        <v>69</v>
      </c>
      <c r="DN55" s="37">
        <v>160</v>
      </c>
      <c r="DO55" s="37">
        <v>58</v>
      </c>
      <c r="DP55" s="37">
        <v>4</v>
      </c>
      <c r="DQ55" s="37">
        <v>266</v>
      </c>
      <c r="DR55" s="173">
        <v>-1.8</v>
      </c>
      <c r="DS55" s="174">
        <v>-9.9</v>
      </c>
      <c r="DT55" s="38">
        <v>26</v>
      </c>
      <c r="DU55" s="39">
        <v>3</v>
      </c>
      <c r="DV55" s="39">
        <v>83</v>
      </c>
      <c r="DW55" s="196">
        <v>0.6</v>
      </c>
      <c r="DX55" s="197">
        <v>-3.3</v>
      </c>
      <c r="DY55" s="41">
        <v>58</v>
      </c>
      <c r="DZ55" s="37">
        <v>4</v>
      </c>
      <c r="EA55" s="126">
        <v>266</v>
      </c>
      <c r="EB55" s="32">
        <v>58</v>
      </c>
      <c r="EC55" s="27">
        <v>4</v>
      </c>
      <c r="ED55" s="27">
        <v>266</v>
      </c>
      <c r="EE55" s="173">
        <v>-0.2</v>
      </c>
      <c r="EF55" s="174">
        <v>-2.7</v>
      </c>
      <c r="EG55" s="38">
        <v>14</v>
      </c>
      <c r="EH55" s="39">
        <v>3</v>
      </c>
      <c r="EI55" s="39">
        <v>69</v>
      </c>
      <c r="EJ55" s="196">
        <v>0.2</v>
      </c>
      <c r="EK55" s="197">
        <v>-1.1000000000000001</v>
      </c>
      <c r="EL55" s="32">
        <v>0</v>
      </c>
      <c r="EM55" s="28" t="s">
        <v>69</v>
      </c>
      <c r="EN55" s="27">
        <v>20</v>
      </c>
      <c r="EO55" s="169">
        <v>8.1999999999999993</v>
      </c>
      <c r="EP55" s="170">
        <v>-3.7</v>
      </c>
      <c r="EQ55" s="33">
        <v>1</v>
      </c>
      <c r="ER55" s="28" t="s">
        <v>69</v>
      </c>
      <c r="ES55" s="34">
        <v>78</v>
      </c>
      <c r="ET55" s="194">
        <v>4.0999999999999996</v>
      </c>
      <c r="EU55" s="194">
        <v>-8.6</v>
      </c>
      <c r="EV55" s="112">
        <f t="shared" si="19"/>
        <v>116.75</v>
      </c>
    </row>
    <row r="56" spans="1:152" ht="16.5" thickTop="1">
      <c r="A56" s="293"/>
      <c r="B56" s="26">
        <v>40889</v>
      </c>
      <c r="C56" s="160">
        <v>52</v>
      </c>
      <c r="D56" s="160">
        <v>27</v>
      </c>
      <c r="E56" s="27">
        <f t="shared" si="20"/>
        <v>105</v>
      </c>
      <c r="F56" s="168">
        <v>-4.5999999999999996</v>
      </c>
      <c r="G56" s="217">
        <v>-7.1</v>
      </c>
      <c r="H56" s="218">
        <v>18</v>
      </c>
      <c r="I56" s="161">
        <v>14</v>
      </c>
      <c r="J56" s="27">
        <f t="shared" si="21"/>
        <v>67</v>
      </c>
      <c r="K56" s="177">
        <v>-0.5</v>
      </c>
      <c r="L56" s="219">
        <v>-5</v>
      </c>
      <c r="M56" s="160">
        <v>2</v>
      </c>
      <c r="N56" s="160">
        <v>7</v>
      </c>
      <c r="O56" s="27">
        <f t="shared" si="22"/>
        <v>87</v>
      </c>
      <c r="P56" s="168">
        <v>-1.6</v>
      </c>
      <c r="Q56" s="217">
        <v>-3.7</v>
      </c>
      <c r="R56" s="218">
        <v>0</v>
      </c>
      <c r="S56" s="161">
        <v>0</v>
      </c>
      <c r="T56" s="31">
        <f t="shared" si="23"/>
        <v>24</v>
      </c>
      <c r="U56" s="177">
        <v>1.7</v>
      </c>
      <c r="V56" s="219">
        <v>-2.6</v>
      </c>
      <c r="W56" s="220">
        <v>41</v>
      </c>
      <c r="X56" s="162">
        <v>1</v>
      </c>
      <c r="Y56" s="27">
        <v>117</v>
      </c>
      <c r="Z56" s="159">
        <v>-1.7</v>
      </c>
      <c r="AA56" s="221">
        <v>-6.6</v>
      </c>
      <c r="AB56" s="222">
        <v>0</v>
      </c>
      <c r="AC56" s="163">
        <v>0</v>
      </c>
      <c r="AD56" s="31">
        <f t="shared" si="24"/>
        <v>18</v>
      </c>
      <c r="AE56" s="186">
        <v>8.1</v>
      </c>
      <c r="AF56" s="223">
        <v>0.7</v>
      </c>
      <c r="AG56" s="220">
        <v>0</v>
      </c>
      <c r="AH56" s="162">
        <v>0</v>
      </c>
      <c r="AI56" s="27">
        <v>36</v>
      </c>
      <c r="AJ56" s="193">
        <v>8</v>
      </c>
      <c r="AK56" s="224">
        <v>0.4</v>
      </c>
      <c r="AL56" s="222">
        <v>0</v>
      </c>
      <c r="AM56" s="152">
        <v>0</v>
      </c>
      <c r="AN56" s="31">
        <f t="shared" si="25"/>
        <v>20</v>
      </c>
      <c r="AO56" s="186">
        <v>4.3</v>
      </c>
      <c r="AP56" s="223">
        <v>-1.3</v>
      </c>
      <c r="AQ56" s="220">
        <v>37</v>
      </c>
      <c r="AR56" s="162">
        <v>1</v>
      </c>
      <c r="AS56" s="27">
        <f t="shared" si="26"/>
        <v>188</v>
      </c>
      <c r="AT56" s="193">
        <v>2.2999999999999998</v>
      </c>
      <c r="AU56" s="224">
        <v>-1.8</v>
      </c>
      <c r="AV56" s="151">
        <v>0</v>
      </c>
      <c r="AW56" s="152">
        <v>0</v>
      </c>
      <c r="AX56" s="31">
        <f t="shared" si="27"/>
        <v>61</v>
      </c>
      <c r="AY56" s="186">
        <v>10.199999999999999</v>
      </c>
      <c r="AZ56" s="190">
        <v>-3.6</v>
      </c>
      <c r="BA56" s="32">
        <v>36</v>
      </c>
      <c r="BB56" s="27">
        <v>3</v>
      </c>
      <c r="BC56" s="27">
        <f t="shared" si="28"/>
        <v>205</v>
      </c>
      <c r="BD56" s="169">
        <v>-3.2</v>
      </c>
      <c r="BE56" s="174">
        <v>-9.6</v>
      </c>
      <c r="BF56" s="29">
        <v>9</v>
      </c>
      <c r="BG56" s="31">
        <v>2</v>
      </c>
      <c r="BH56" s="31">
        <f t="shared" si="29"/>
        <v>42</v>
      </c>
      <c r="BI56" s="178">
        <v>-1.6</v>
      </c>
      <c r="BJ56" s="179">
        <v>-5.9</v>
      </c>
      <c r="BK56" s="27">
        <v>36</v>
      </c>
      <c r="BL56" s="27">
        <v>2</v>
      </c>
      <c r="BM56" s="27">
        <f t="shared" si="30"/>
        <v>226</v>
      </c>
      <c r="BN56" s="169">
        <v>-0.3</v>
      </c>
      <c r="BO56" s="174">
        <v>-6.3</v>
      </c>
      <c r="BP56" s="29">
        <v>17</v>
      </c>
      <c r="BQ56" s="31">
        <v>0</v>
      </c>
      <c r="BR56" s="31">
        <f t="shared" si="31"/>
        <v>114</v>
      </c>
      <c r="BS56" s="178">
        <v>0.2</v>
      </c>
      <c r="BT56" s="179">
        <v>-4.7</v>
      </c>
      <c r="BU56" s="27">
        <v>14</v>
      </c>
      <c r="BV56" s="27">
        <v>0</v>
      </c>
      <c r="BW56" s="27">
        <f t="shared" si="32"/>
        <v>164</v>
      </c>
      <c r="BX56" s="169">
        <v>-2.1</v>
      </c>
      <c r="BY56" s="174">
        <v>-15.2</v>
      </c>
      <c r="BZ56" s="29">
        <v>62</v>
      </c>
      <c r="CA56" s="31">
        <v>7</v>
      </c>
      <c r="CB56" s="31">
        <f t="shared" si="33"/>
        <v>128</v>
      </c>
      <c r="CC56" s="178">
        <v>-0.3</v>
      </c>
      <c r="CD56" s="179">
        <v>-6.9</v>
      </c>
      <c r="CE56" s="27">
        <v>0</v>
      </c>
      <c r="CF56" s="27">
        <v>0</v>
      </c>
      <c r="CG56" s="27">
        <f t="shared" si="34"/>
        <v>53</v>
      </c>
      <c r="CH56" s="169">
        <v>4.3</v>
      </c>
      <c r="CI56" s="174">
        <v>-1.4</v>
      </c>
      <c r="CJ56" s="29">
        <v>8</v>
      </c>
      <c r="CK56" s="31">
        <v>0</v>
      </c>
      <c r="CL56" s="31">
        <f t="shared" si="35"/>
        <v>73</v>
      </c>
      <c r="CM56" s="178">
        <v>5.0999999999999996</v>
      </c>
      <c r="CN56" s="179">
        <v>0.2</v>
      </c>
      <c r="CO56" s="32">
        <v>38</v>
      </c>
      <c r="CP56" s="27">
        <v>18</v>
      </c>
      <c r="CQ56" s="27">
        <f t="shared" si="36"/>
        <v>102</v>
      </c>
      <c r="CR56" s="169">
        <v>-0.7</v>
      </c>
      <c r="CS56" s="170">
        <v>-6.6</v>
      </c>
      <c r="CT56" s="29">
        <v>3</v>
      </c>
      <c r="CU56" s="31">
        <v>2</v>
      </c>
      <c r="CV56" s="31">
        <f t="shared" si="37"/>
        <v>46</v>
      </c>
      <c r="CW56" s="178">
        <v>-0.3</v>
      </c>
      <c r="CX56" s="179">
        <v>-3.9</v>
      </c>
      <c r="CY56" s="32">
        <v>3</v>
      </c>
      <c r="CZ56" s="27">
        <v>0</v>
      </c>
      <c r="DA56" s="125">
        <v>109</v>
      </c>
      <c r="DB56" s="120">
        <v>36</v>
      </c>
      <c r="DC56" s="85">
        <v>6</v>
      </c>
      <c r="DD56" s="85">
        <f t="shared" si="38"/>
        <v>166</v>
      </c>
      <c r="DE56" s="169">
        <v>1.6</v>
      </c>
      <c r="DF56" s="170">
        <v>-3.2</v>
      </c>
      <c r="DG56" s="29">
        <v>0</v>
      </c>
      <c r="DH56" s="31">
        <v>0</v>
      </c>
      <c r="DI56" s="31">
        <v>27</v>
      </c>
      <c r="DJ56" s="178">
        <v>2.5</v>
      </c>
      <c r="DK56" s="179">
        <v>-3.2</v>
      </c>
      <c r="DL56" s="32">
        <v>36</v>
      </c>
      <c r="DM56" s="27">
        <v>6</v>
      </c>
      <c r="DN56" s="27">
        <v>166</v>
      </c>
      <c r="DO56" s="27">
        <v>101</v>
      </c>
      <c r="DP56" s="27">
        <v>46</v>
      </c>
      <c r="DQ56" s="27">
        <v>312</v>
      </c>
      <c r="DR56" s="169">
        <v>-2.2999999999999998</v>
      </c>
      <c r="DS56" s="170">
        <v>-9.6999999999999993</v>
      </c>
      <c r="DT56" s="29">
        <v>44</v>
      </c>
      <c r="DU56" s="31">
        <v>19</v>
      </c>
      <c r="DV56" s="31">
        <v>102</v>
      </c>
      <c r="DW56" s="178">
        <v>1.4</v>
      </c>
      <c r="DX56" s="179">
        <v>-3.3</v>
      </c>
      <c r="DY56" s="24">
        <v>101</v>
      </c>
      <c r="DZ56" s="19">
        <v>46</v>
      </c>
      <c r="EA56" s="123">
        <v>312</v>
      </c>
      <c r="EB56" s="32">
        <v>101</v>
      </c>
      <c r="EC56" s="27">
        <v>46</v>
      </c>
      <c r="ED56" s="27">
        <v>312</v>
      </c>
      <c r="EE56" s="171">
        <v>-0.8</v>
      </c>
      <c r="EF56" s="172">
        <v>-4.3</v>
      </c>
      <c r="EG56" s="29">
        <v>17</v>
      </c>
      <c r="EH56" s="31">
        <v>6</v>
      </c>
      <c r="EI56" s="31">
        <v>75</v>
      </c>
      <c r="EJ56" s="178">
        <v>-0.1</v>
      </c>
      <c r="EK56" s="179">
        <v>-3.1</v>
      </c>
      <c r="EL56" s="44">
        <v>0</v>
      </c>
      <c r="EM56" s="28" t="s">
        <v>69</v>
      </c>
      <c r="EN56" s="45">
        <f t="shared" ref="EN56:EN73" si="39">IF(EM56="","",IF(AND(EL56="-",EM56="-",OR(EN55="",EN55="-")),"-",SUM(EN55,EM56)))</f>
        <v>20</v>
      </c>
      <c r="EO56" s="194">
        <v>1.6</v>
      </c>
      <c r="EP56" s="195">
        <v>-4</v>
      </c>
      <c r="EQ56" s="33">
        <v>2</v>
      </c>
      <c r="ER56" s="34">
        <v>1</v>
      </c>
      <c r="ES56" s="34">
        <v>79</v>
      </c>
      <c r="ET56" s="194">
        <v>2</v>
      </c>
      <c r="EU56" s="194">
        <v>-2.8</v>
      </c>
      <c r="EV56" s="112">
        <f t="shared" si="19"/>
        <v>125.625</v>
      </c>
    </row>
    <row r="57" spans="1:152" ht="15.75">
      <c r="A57" s="293"/>
      <c r="B57" s="26">
        <v>40890</v>
      </c>
      <c r="C57" s="238">
        <v>76</v>
      </c>
      <c r="D57" s="160">
        <v>33</v>
      </c>
      <c r="E57" s="27">
        <f t="shared" si="20"/>
        <v>138</v>
      </c>
      <c r="F57" s="168">
        <v>-1.4</v>
      </c>
      <c r="G57" s="217">
        <v>-6.2</v>
      </c>
      <c r="H57" s="218">
        <v>13</v>
      </c>
      <c r="I57" s="161">
        <v>1</v>
      </c>
      <c r="J57" s="27">
        <f t="shared" si="21"/>
        <v>68</v>
      </c>
      <c r="K57" s="177">
        <v>-1.2</v>
      </c>
      <c r="L57" s="219">
        <v>-4.8</v>
      </c>
      <c r="M57" s="238">
        <v>10</v>
      </c>
      <c r="N57" s="160">
        <v>10</v>
      </c>
      <c r="O57" s="27">
        <f t="shared" si="22"/>
        <v>97</v>
      </c>
      <c r="P57" s="168">
        <v>-1.2</v>
      </c>
      <c r="Q57" s="217">
        <v>-4.7</v>
      </c>
      <c r="R57" s="218">
        <v>6</v>
      </c>
      <c r="S57" s="161">
        <v>7</v>
      </c>
      <c r="T57" s="31">
        <f t="shared" si="23"/>
        <v>31</v>
      </c>
      <c r="U57" s="177">
        <v>0.3</v>
      </c>
      <c r="V57" s="219">
        <v>-3.8</v>
      </c>
      <c r="W57" s="220">
        <v>35</v>
      </c>
      <c r="X57" s="162">
        <v>0</v>
      </c>
      <c r="Y57" s="27">
        <v>117</v>
      </c>
      <c r="Z57" s="159">
        <v>7.5</v>
      </c>
      <c r="AA57" s="221">
        <v>-4.3</v>
      </c>
      <c r="AB57" s="222">
        <v>7</v>
      </c>
      <c r="AC57" s="163">
        <v>7</v>
      </c>
      <c r="AD57" s="31">
        <f t="shared" si="24"/>
        <v>25</v>
      </c>
      <c r="AE57" s="186">
        <v>1</v>
      </c>
      <c r="AF57" s="223">
        <v>-3.8</v>
      </c>
      <c r="AG57" s="220">
        <v>6</v>
      </c>
      <c r="AH57" s="162">
        <v>6</v>
      </c>
      <c r="AI57" s="27">
        <v>42</v>
      </c>
      <c r="AJ57" s="193">
        <v>0.4</v>
      </c>
      <c r="AK57" s="224">
        <v>-4.4000000000000004</v>
      </c>
      <c r="AL57" s="222">
        <v>0</v>
      </c>
      <c r="AM57" s="152">
        <v>0</v>
      </c>
      <c r="AN57" s="31">
        <f t="shared" si="25"/>
        <v>20</v>
      </c>
      <c r="AO57" s="186">
        <v>1.7</v>
      </c>
      <c r="AP57" s="223">
        <v>-3.6</v>
      </c>
      <c r="AQ57" s="220">
        <v>44</v>
      </c>
      <c r="AR57" s="162">
        <v>9</v>
      </c>
      <c r="AS57" s="27">
        <f t="shared" si="26"/>
        <v>197</v>
      </c>
      <c r="AT57" s="193">
        <v>-1</v>
      </c>
      <c r="AU57" s="224">
        <v>-5.6</v>
      </c>
      <c r="AV57" s="151">
        <v>2</v>
      </c>
      <c r="AW57" s="152">
        <v>4</v>
      </c>
      <c r="AX57" s="31">
        <f t="shared" si="27"/>
        <v>65</v>
      </c>
      <c r="AY57" s="186">
        <v>3.3</v>
      </c>
      <c r="AZ57" s="190">
        <v>-3.5</v>
      </c>
      <c r="BA57" s="33">
        <v>32</v>
      </c>
      <c r="BB57" s="34">
        <v>1</v>
      </c>
      <c r="BC57" s="27">
        <f t="shared" si="28"/>
        <v>206</v>
      </c>
      <c r="BD57" s="194">
        <v>-3</v>
      </c>
      <c r="BE57" s="170">
        <v>-9.6999999999999993</v>
      </c>
      <c r="BF57" s="46">
        <v>11</v>
      </c>
      <c r="BG57" s="47">
        <v>3</v>
      </c>
      <c r="BH57" s="31">
        <f t="shared" si="29"/>
        <v>45</v>
      </c>
      <c r="BI57" s="198">
        <v>-1.2</v>
      </c>
      <c r="BJ57" s="199">
        <v>-6.9</v>
      </c>
      <c r="BK57" s="34">
        <v>35</v>
      </c>
      <c r="BL57" s="34">
        <v>0</v>
      </c>
      <c r="BM57" s="27">
        <f t="shared" si="30"/>
        <v>226</v>
      </c>
      <c r="BN57" s="194">
        <v>-0.7</v>
      </c>
      <c r="BO57" s="170">
        <v>-5.9</v>
      </c>
      <c r="BP57" s="46">
        <v>19</v>
      </c>
      <c r="BQ57" s="47">
        <v>2</v>
      </c>
      <c r="BR57" s="31">
        <f t="shared" si="31"/>
        <v>116</v>
      </c>
      <c r="BS57" s="198">
        <v>2.7</v>
      </c>
      <c r="BT57" s="199">
        <v>-5</v>
      </c>
      <c r="BU57" s="34">
        <v>12</v>
      </c>
      <c r="BV57" s="34">
        <v>2</v>
      </c>
      <c r="BW57" s="27">
        <f t="shared" si="32"/>
        <v>166</v>
      </c>
      <c r="BX57" s="194">
        <v>5.5</v>
      </c>
      <c r="BY57" s="170">
        <v>-10.8</v>
      </c>
      <c r="BZ57" s="46">
        <v>55</v>
      </c>
      <c r="CA57" s="47">
        <v>3</v>
      </c>
      <c r="CB57" s="31">
        <f t="shared" si="33"/>
        <v>131</v>
      </c>
      <c r="CC57" s="198">
        <v>6.9</v>
      </c>
      <c r="CD57" s="199">
        <v>-5.6</v>
      </c>
      <c r="CE57" s="34">
        <v>0</v>
      </c>
      <c r="CF57" s="34">
        <v>0</v>
      </c>
      <c r="CG57" s="27">
        <f t="shared" si="34"/>
        <v>53</v>
      </c>
      <c r="CH57" s="194">
        <v>5.7</v>
      </c>
      <c r="CI57" s="170">
        <v>-2.9</v>
      </c>
      <c r="CJ57" s="46">
        <v>8</v>
      </c>
      <c r="CK57" s="47">
        <v>0</v>
      </c>
      <c r="CL57" s="31">
        <f t="shared" si="35"/>
        <v>73</v>
      </c>
      <c r="CM57" s="198">
        <v>7.1</v>
      </c>
      <c r="CN57" s="199">
        <v>-0.4</v>
      </c>
      <c r="CO57" s="33">
        <v>34</v>
      </c>
      <c r="CP57" s="34">
        <v>3</v>
      </c>
      <c r="CQ57" s="27">
        <f t="shared" si="36"/>
        <v>105</v>
      </c>
      <c r="CR57" s="194">
        <v>-3</v>
      </c>
      <c r="CS57" s="195">
        <v>-9</v>
      </c>
      <c r="CT57" s="46">
        <v>3</v>
      </c>
      <c r="CU57" s="47">
        <v>0</v>
      </c>
      <c r="CV57" s="31">
        <f t="shared" si="37"/>
        <v>46</v>
      </c>
      <c r="CW57" s="198">
        <v>-3.1</v>
      </c>
      <c r="CX57" s="199">
        <v>-7.2</v>
      </c>
      <c r="CY57" s="33">
        <v>3</v>
      </c>
      <c r="CZ57" s="34">
        <v>0</v>
      </c>
      <c r="DA57" s="121">
        <v>109</v>
      </c>
      <c r="DB57" s="120">
        <v>34</v>
      </c>
      <c r="DC57" s="85">
        <v>3</v>
      </c>
      <c r="DD57" s="85">
        <f t="shared" si="38"/>
        <v>169</v>
      </c>
      <c r="DE57" s="194">
        <v>-1.8</v>
      </c>
      <c r="DF57" s="195">
        <v>-4.5999999999999996</v>
      </c>
      <c r="DG57" s="46">
        <v>3</v>
      </c>
      <c r="DH57" s="47">
        <v>4</v>
      </c>
      <c r="DI57" s="47">
        <v>31</v>
      </c>
      <c r="DJ57" s="198">
        <v>-1.7</v>
      </c>
      <c r="DK57" s="199">
        <v>-3.9</v>
      </c>
      <c r="DL57" s="33">
        <v>34</v>
      </c>
      <c r="DM57" s="34">
        <v>3</v>
      </c>
      <c r="DN57" s="34">
        <v>169</v>
      </c>
      <c r="DO57" s="34">
        <v>90</v>
      </c>
      <c r="DP57" s="34">
        <v>7</v>
      </c>
      <c r="DQ57" s="34">
        <v>319</v>
      </c>
      <c r="DR57" s="194">
        <v>-1.3</v>
      </c>
      <c r="DS57" s="195">
        <v>-11.6</v>
      </c>
      <c r="DT57" s="46">
        <v>63</v>
      </c>
      <c r="DU57" s="47">
        <v>25</v>
      </c>
      <c r="DV57" s="47">
        <v>127</v>
      </c>
      <c r="DW57" s="198">
        <v>1.3</v>
      </c>
      <c r="DX57" s="199">
        <v>-7.6</v>
      </c>
      <c r="DY57" s="33">
        <v>90</v>
      </c>
      <c r="DZ57" s="34">
        <v>7</v>
      </c>
      <c r="EA57" s="121">
        <v>319</v>
      </c>
      <c r="EB57" s="32">
        <v>90</v>
      </c>
      <c r="EC57" s="27">
        <v>7</v>
      </c>
      <c r="ED57" s="27">
        <v>319</v>
      </c>
      <c r="EE57" s="194">
        <v>-1.1000000000000001</v>
      </c>
      <c r="EF57" s="195">
        <v>-5.5</v>
      </c>
      <c r="EG57" s="46">
        <v>20</v>
      </c>
      <c r="EH57" s="47">
        <v>7</v>
      </c>
      <c r="EI57" s="47">
        <v>82</v>
      </c>
      <c r="EJ57" s="198">
        <v>-0.4</v>
      </c>
      <c r="EK57" s="199">
        <v>-5</v>
      </c>
      <c r="EL57" s="44">
        <v>0</v>
      </c>
      <c r="EM57" s="28" t="s">
        <v>69</v>
      </c>
      <c r="EN57" s="45">
        <f t="shared" si="39"/>
        <v>20</v>
      </c>
      <c r="EO57" s="194">
        <v>3.5</v>
      </c>
      <c r="EP57" s="195">
        <v>-3.8</v>
      </c>
      <c r="EQ57" s="33">
        <v>0</v>
      </c>
      <c r="ER57" s="28" t="s">
        <v>69</v>
      </c>
      <c r="ES57" s="34">
        <v>79</v>
      </c>
      <c r="ET57" s="194">
        <v>3.5</v>
      </c>
      <c r="EU57" s="194">
        <v>-0.2</v>
      </c>
      <c r="EV57" s="112">
        <f t="shared" si="19"/>
        <v>127.5</v>
      </c>
    </row>
    <row r="58" spans="1:152" ht="15.75">
      <c r="A58" s="293"/>
      <c r="B58" s="26">
        <v>40891</v>
      </c>
      <c r="C58" s="160">
        <v>82</v>
      </c>
      <c r="D58" s="160">
        <v>21</v>
      </c>
      <c r="E58" s="27">
        <f t="shared" si="20"/>
        <v>159</v>
      </c>
      <c r="F58" s="168">
        <v>-4.0999999999999996</v>
      </c>
      <c r="G58" s="217">
        <v>-7</v>
      </c>
      <c r="H58" s="218">
        <v>11</v>
      </c>
      <c r="I58" s="161">
        <v>0</v>
      </c>
      <c r="J58" s="27">
        <f t="shared" si="21"/>
        <v>68</v>
      </c>
      <c r="K58" s="177">
        <v>-0.6</v>
      </c>
      <c r="L58" s="219">
        <v>-4.5999999999999996</v>
      </c>
      <c r="M58" s="160">
        <v>17</v>
      </c>
      <c r="N58" s="160">
        <v>11</v>
      </c>
      <c r="O58" s="27">
        <f t="shared" si="22"/>
        <v>108</v>
      </c>
      <c r="P58" s="168">
        <v>-2</v>
      </c>
      <c r="Q58" s="217">
        <v>-4.5999999999999996</v>
      </c>
      <c r="R58" s="218">
        <v>5</v>
      </c>
      <c r="S58" s="161">
        <v>0</v>
      </c>
      <c r="T58" s="31">
        <f t="shared" si="23"/>
        <v>31</v>
      </c>
      <c r="U58" s="177">
        <v>0.4</v>
      </c>
      <c r="V58" s="219">
        <v>-3.4</v>
      </c>
      <c r="W58" s="220">
        <v>19</v>
      </c>
      <c r="X58" s="162">
        <v>1</v>
      </c>
      <c r="Y58" s="27">
        <v>118</v>
      </c>
      <c r="Z58" s="159">
        <v>1.4</v>
      </c>
      <c r="AA58" s="221">
        <v>-8.3000000000000007</v>
      </c>
      <c r="AB58" s="222">
        <v>3</v>
      </c>
      <c r="AC58" s="163">
        <v>0</v>
      </c>
      <c r="AD58" s="31">
        <f t="shared" si="24"/>
        <v>25</v>
      </c>
      <c r="AE58" s="186">
        <v>4.5</v>
      </c>
      <c r="AF58" s="223">
        <v>-0.9</v>
      </c>
      <c r="AG58" s="220">
        <v>10</v>
      </c>
      <c r="AH58" s="162">
        <v>7</v>
      </c>
      <c r="AI58" s="27">
        <v>49</v>
      </c>
      <c r="AJ58" s="193">
        <v>3.9</v>
      </c>
      <c r="AK58" s="224">
        <v>-2</v>
      </c>
      <c r="AL58" s="222">
        <v>0</v>
      </c>
      <c r="AM58" s="152">
        <v>0</v>
      </c>
      <c r="AN58" s="31">
        <f t="shared" si="25"/>
        <v>20</v>
      </c>
      <c r="AO58" s="186">
        <v>-1.5</v>
      </c>
      <c r="AP58" s="223">
        <v>-6.1</v>
      </c>
      <c r="AQ58" s="220">
        <v>79</v>
      </c>
      <c r="AR58" s="162">
        <v>40</v>
      </c>
      <c r="AS58" s="27">
        <f t="shared" si="26"/>
        <v>237</v>
      </c>
      <c r="AT58" s="193">
        <v>-4.7</v>
      </c>
      <c r="AU58" s="224">
        <v>-7.7</v>
      </c>
      <c r="AV58" s="151">
        <v>1</v>
      </c>
      <c r="AW58" s="152">
        <v>0</v>
      </c>
      <c r="AX58" s="31">
        <f t="shared" si="27"/>
        <v>65</v>
      </c>
      <c r="AY58" s="186">
        <v>4.2</v>
      </c>
      <c r="AZ58" s="190">
        <v>-1.7</v>
      </c>
      <c r="BA58" s="33">
        <v>33</v>
      </c>
      <c r="BB58" s="34">
        <v>5</v>
      </c>
      <c r="BC58" s="27">
        <f t="shared" si="28"/>
        <v>211</v>
      </c>
      <c r="BD58" s="194">
        <v>-1.1000000000000001</v>
      </c>
      <c r="BE58" s="195">
        <v>-8.4</v>
      </c>
      <c r="BF58" s="46">
        <v>18</v>
      </c>
      <c r="BG58" s="47">
        <v>8</v>
      </c>
      <c r="BH58" s="31">
        <f t="shared" si="29"/>
        <v>53</v>
      </c>
      <c r="BI58" s="198">
        <v>0.7</v>
      </c>
      <c r="BJ58" s="199">
        <v>-4.9000000000000004</v>
      </c>
      <c r="BK58" s="34">
        <v>43</v>
      </c>
      <c r="BL58" s="34">
        <v>10</v>
      </c>
      <c r="BM58" s="27">
        <f t="shared" si="30"/>
        <v>236</v>
      </c>
      <c r="BN58" s="194">
        <v>1</v>
      </c>
      <c r="BO58" s="195">
        <v>-6.3</v>
      </c>
      <c r="BP58" s="46">
        <v>18</v>
      </c>
      <c r="BQ58" s="47">
        <v>0</v>
      </c>
      <c r="BR58" s="31">
        <f t="shared" si="31"/>
        <v>116</v>
      </c>
      <c r="BS58" s="198">
        <v>3.1</v>
      </c>
      <c r="BT58" s="199">
        <v>-1.4</v>
      </c>
      <c r="BU58" s="34">
        <v>8</v>
      </c>
      <c r="BV58" s="34">
        <v>2</v>
      </c>
      <c r="BW58" s="27">
        <f t="shared" si="32"/>
        <v>168</v>
      </c>
      <c r="BX58" s="194">
        <v>-0.3</v>
      </c>
      <c r="BY58" s="195">
        <v>-6.4</v>
      </c>
      <c r="BZ58" s="46">
        <v>44</v>
      </c>
      <c r="CA58" s="47">
        <v>0</v>
      </c>
      <c r="CB58" s="31">
        <f t="shared" si="33"/>
        <v>131</v>
      </c>
      <c r="CC58" s="198">
        <v>0.8</v>
      </c>
      <c r="CD58" s="199">
        <v>-4.5</v>
      </c>
      <c r="CE58" s="34">
        <v>0</v>
      </c>
      <c r="CF58" s="34">
        <v>0</v>
      </c>
      <c r="CG58" s="27">
        <f t="shared" si="34"/>
        <v>53</v>
      </c>
      <c r="CH58" s="194">
        <v>6.2</v>
      </c>
      <c r="CI58" s="195">
        <v>-4.9000000000000004</v>
      </c>
      <c r="CJ58" s="46">
        <v>7</v>
      </c>
      <c r="CK58" s="47">
        <v>0</v>
      </c>
      <c r="CL58" s="31">
        <f t="shared" si="35"/>
        <v>73</v>
      </c>
      <c r="CM58" s="198">
        <v>7.3</v>
      </c>
      <c r="CN58" s="199">
        <v>-1.8</v>
      </c>
      <c r="CO58" s="33">
        <v>41</v>
      </c>
      <c r="CP58" s="34">
        <v>11</v>
      </c>
      <c r="CQ58" s="27">
        <f t="shared" si="36"/>
        <v>116</v>
      </c>
      <c r="CR58" s="194">
        <v>-5.4</v>
      </c>
      <c r="CS58" s="195">
        <v>-9.3000000000000007</v>
      </c>
      <c r="CT58" s="46">
        <v>6</v>
      </c>
      <c r="CU58" s="47">
        <v>3</v>
      </c>
      <c r="CV58" s="31">
        <f t="shared" si="37"/>
        <v>49</v>
      </c>
      <c r="CW58" s="198">
        <v>-2.1</v>
      </c>
      <c r="CX58" s="199">
        <v>-7.5</v>
      </c>
      <c r="CY58" s="33">
        <v>20</v>
      </c>
      <c r="CZ58" s="34">
        <v>19</v>
      </c>
      <c r="DA58" s="121">
        <v>128</v>
      </c>
      <c r="DB58" s="120">
        <v>32</v>
      </c>
      <c r="DC58" s="85">
        <v>1</v>
      </c>
      <c r="DD58" s="85">
        <f t="shared" si="38"/>
        <v>170</v>
      </c>
      <c r="DE58" s="194">
        <v>-3.8</v>
      </c>
      <c r="DF58" s="195">
        <v>-5.9</v>
      </c>
      <c r="DG58" s="46">
        <v>15</v>
      </c>
      <c r="DH58" s="47">
        <v>15</v>
      </c>
      <c r="DI58" s="47">
        <v>46</v>
      </c>
      <c r="DJ58" s="198">
        <v>-1</v>
      </c>
      <c r="DK58" s="199">
        <v>-5.2</v>
      </c>
      <c r="DL58" s="33">
        <v>32</v>
      </c>
      <c r="DM58" s="34">
        <v>1</v>
      </c>
      <c r="DN58" s="34">
        <v>170</v>
      </c>
      <c r="DO58" s="34">
        <v>82</v>
      </c>
      <c r="DP58" s="34">
        <v>2</v>
      </c>
      <c r="DQ58" s="34">
        <v>321</v>
      </c>
      <c r="DR58" s="194">
        <v>1.6</v>
      </c>
      <c r="DS58" s="195">
        <v>-4</v>
      </c>
      <c r="DT58" s="46">
        <v>54</v>
      </c>
      <c r="DU58" s="30" t="s">
        <v>68</v>
      </c>
      <c r="DV58" s="47">
        <v>127</v>
      </c>
      <c r="DW58" s="198">
        <v>1.7</v>
      </c>
      <c r="DX58" s="199">
        <v>-4.5</v>
      </c>
      <c r="DY58" s="33">
        <v>82</v>
      </c>
      <c r="DZ58" s="34">
        <v>2</v>
      </c>
      <c r="EA58" s="121">
        <v>321</v>
      </c>
      <c r="EB58" s="32">
        <v>82</v>
      </c>
      <c r="EC58" s="27">
        <v>2</v>
      </c>
      <c r="ED58" s="27">
        <v>321</v>
      </c>
      <c r="EE58" s="194">
        <v>1.8</v>
      </c>
      <c r="EF58" s="195">
        <v>-3.2</v>
      </c>
      <c r="EG58" s="46">
        <v>17</v>
      </c>
      <c r="EH58" s="47" t="s">
        <v>68</v>
      </c>
      <c r="EI58" s="47">
        <v>82</v>
      </c>
      <c r="EJ58" s="198">
        <v>3.7</v>
      </c>
      <c r="EK58" s="199">
        <v>-2</v>
      </c>
      <c r="EL58" s="48">
        <v>0</v>
      </c>
      <c r="EM58" s="28" t="s">
        <v>69</v>
      </c>
      <c r="EN58" s="45">
        <f t="shared" si="39"/>
        <v>20</v>
      </c>
      <c r="EO58" s="194">
        <v>2.6</v>
      </c>
      <c r="EP58" s="195">
        <v>0.4</v>
      </c>
      <c r="EQ58" s="33">
        <v>17</v>
      </c>
      <c r="ER58" s="34">
        <v>19</v>
      </c>
      <c r="ES58" s="34">
        <v>98</v>
      </c>
      <c r="ET58" s="194">
        <v>-1.5</v>
      </c>
      <c r="EU58" s="194">
        <v>-4.2</v>
      </c>
      <c r="EV58" s="112">
        <f t="shared" si="19"/>
        <v>134.25</v>
      </c>
    </row>
    <row r="59" spans="1:152" ht="16.5" thickBot="1">
      <c r="A59" s="293"/>
      <c r="B59" s="79">
        <v>40892</v>
      </c>
      <c r="C59" s="160">
        <v>88</v>
      </c>
      <c r="D59" s="160">
        <v>20</v>
      </c>
      <c r="E59" s="27">
        <f t="shared" si="20"/>
        <v>179</v>
      </c>
      <c r="F59" s="168">
        <v>-0.9</v>
      </c>
      <c r="G59" s="217">
        <v>-11.1</v>
      </c>
      <c r="H59" s="218">
        <v>11</v>
      </c>
      <c r="I59" s="161">
        <v>2</v>
      </c>
      <c r="J59" s="27">
        <f t="shared" si="21"/>
        <v>70</v>
      </c>
      <c r="K59" s="177">
        <v>0.5</v>
      </c>
      <c r="L59" s="219">
        <v>-4.4000000000000004</v>
      </c>
      <c r="M59" s="160">
        <v>13</v>
      </c>
      <c r="N59" s="160">
        <v>2</v>
      </c>
      <c r="O59" s="27">
        <f t="shared" si="22"/>
        <v>110</v>
      </c>
      <c r="P59" s="168">
        <v>-0.8</v>
      </c>
      <c r="Q59" s="217">
        <v>-3.9</v>
      </c>
      <c r="R59" s="218">
        <v>5</v>
      </c>
      <c r="S59" s="161">
        <v>0</v>
      </c>
      <c r="T59" s="31">
        <f t="shared" si="23"/>
        <v>31</v>
      </c>
      <c r="U59" s="177">
        <v>0.5</v>
      </c>
      <c r="V59" s="219">
        <v>-2.5</v>
      </c>
      <c r="W59" s="220">
        <v>22</v>
      </c>
      <c r="X59" s="162">
        <v>7</v>
      </c>
      <c r="Y59" s="27">
        <v>125</v>
      </c>
      <c r="Z59" s="159">
        <v>-3.7</v>
      </c>
      <c r="AA59" s="221">
        <v>-8</v>
      </c>
      <c r="AB59" s="222">
        <v>1</v>
      </c>
      <c r="AC59" s="163">
        <v>0</v>
      </c>
      <c r="AD59" s="31">
        <f t="shared" si="24"/>
        <v>25</v>
      </c>
      <c r="AE59" s="186">
        <v>4.5999999999999996</v>
      </c>
      <c r="AF59" s="223">
        <v>0.6</v>
      </c>
      <c r="AG59" s="220">
        <v>2</v>
      </c>
      <c r="AH59" s="162">
        <v>0</v>
      </c>
      <c r="AI59" s="27">
        <v>49</v>
      </c>
      <c r="AJ59" s="193">
        <v>3.8</v>
      </c>
      <c r="AK59" s="224">
        <v>-0.2</v>
      </c>
      <c r="AL59" s="222">
        <v>1</v>
      </c>
      <c r="AM59" s="152">
        <v>3</v>
      </c>
      <c r="AN59" s="31">
        <f t="shared" si="25"/>
        <v>23</v>
      </c>
      <c r="AO59" s="186">
        <v>-2.5</v>
      </c>
      <c r="AP59" s="223">
        <v>-6.8</v>
      </c>
      <c r="AQ59" s="220">
        <v>91</v>
      </c>
      <c r="AR59" s="162">
        <v>19</v>
      </c>
      <c r="AS59" s="27">
        <f t="shared" si="26"/>
        <v>256</v>
      </c>
      <c r="AT59" s="193">
        <v>-4.9000000000000004</v>
      </c>
      <c r="AU59" s="224">
        <v>-8</v>
      </c>
      <c r="AV59" s="151">
        <v>4</v>
      </c>
      <c r="AW59" s="152">
        <v>5</v>
      </c>
      <c r="AX59" s="31">
        <f t="shared" si="27"/>
        <v>70</v>
      </c>
      <c r="AY59" s="186">
        <v>0.1</v>
      </c>
      <c r="AZ59" s="190">
        <v>-4.0999999999999996</v>
      </c>
      <c r="BA59" s="33">
        <v>36</v>
      </c>
      <c r="BB59" s="34">
        <v>5</v>
      </c>
      <c r="BC59" s="27">
        <f t="shared" si="28"/>
        <v>216</v>
      </c>
      <c r="BD59" s="194">
        <v>-0.8</v>
      </c>
      <c r="BE59" s="195">
        <v>-6.9</v>
      </c>
      <c r="BF59" s="46">
        <v>28</v>
      </c>
      <c r="BG59" s="47">
        <v>17</v>
      </c>
      <c r="BH59" s="31">
        <f t="shared" si="29"/>
        <v>70</v>
      </c>
      <c r="BI59" s="198">
        <v>0.9</v>
      </c>
      <c r="BJ59" s="199">
        <v>-4.3</v>
      </c>
      <c r="BK59" s="34">
        <v>40</v>
      </c>
      <c r="BL59" s="34">
        <v>0</v>
      </c>
      <c r="BM59" s="27">
        <f t="shared" si="30"/>
        <v>236</v>
      </c>
      <c r="BN59" s="194">
        <v>1.2</v>
      </c>
      <c r="BO59" s="195">
        <v>-5.5</v>
      </c>
      <c r="BP59" s="46">
        <v>18</v>
      </c>
      <c r="BQ59" s="47">
        <v>0</v>
      </c>
      <c r="BR59" s="31">
        <f t="shared" si="31"/>
        <v>116</v>
      </c>
      <c r="BS59" s="198">
        <v>2.5</v>
      </c>
      <c r="BT59" s="199">
        <v>-2</v>
      </c>
      <c r="BU59" s="34">
        <v>8</v>
      </c>
      <c r="BV59" s="34">
        <v>0</v>
      </c>
      <c r="BW59" s="27">
        <f t="shared" si="32"/>
        <v>168</v>
      </c>
      <c r="BX59" s="194">
        <v>-4.3</v>
      </c>
      <c r="BY59" s="195">
        <v>-10.3</v>
      </c>
      <c r="BZ59" s="46">
        <v>49</v>
      </c>
      <c r="CA59" s="47">
        <v>7</v>
      </c>
      <c r="CB59" s="31">
        <f t="shared" si="33"/>
        <v>138</v>
      </c>
      <c r="CC59" s="198">
        <v>-1.6</v>
      </c>
      <c r="CD59" s="199">
        <v>-6.2</v>
      </c>
      <c r="CE59" s="34">
        <v>0</v>
      </c>
      <c r="CF59" s="34">
        <v>0</v>
      </c>
      <c r="CG59" s="27">
        <f t="shared" si="34"/>
        <v>53</v>
      </c>
      <c r="CH59" s="194">
        <v>8.9</v>
      </c>
      <c r="CI59" s="195">
        <v>-3.5</v>
      </c>
      <c r="CJ59" s="46">
        <v>7</v>
      </c>
      <c r="CK59" s="47">
        <v>0</v>
      </c>
      <c r="CL59" s="31">
        <f t="shared" si="35"/>
        <v>73</v>
      </c>
      <c r="CM59" s="198">
        <v>9.3000000000000007</v>
      </c>
      <c r="CN59" s="199">
        <v>-0.4</v>
      </c>
      <c r="CO59" s="33">
        <v>53</v>
      </c>
      <c r="CP59" s="34">
        <v>22</v>
      </c>
      <c r="CQ59" s="27">
        <f t="shared" si="36"/>
        <v>138</v>
      </c>
      <c r="CR59" s="194">
        <v>-3.6</v>
      </c>
      <c r="CS59" s="195">
        <v>-11.4</v>
      </c>
      <c r="CT59" s="46">
        <v>13</v>
      </c>
      <c r="CU59" s="47">
        <v>9</v>
      </c>
      <c r="CV59" s="31">
        <f t="shared" si="37"/>
        <v>58</v>
      </c>
      <c r="CW59" s="198">
        <v>-1.8</v>
      </c>
      <c r="CX59" s="199">
        <v>-7.6</v>
      </c>
      <c r="CY59" s="33">
        <v>32</v>
      </c>
      <c r="CZ59" s="34">
        <v>15</v>
      </c>
      <c r="DA59" s="121">
        <v>143</v>
      </c>
      <c r="DB59" s="127">
        <v>37</v>
      </c>
      <c r="DC59" s="107">
        <v>10</v>
      </c>
      <c r="DD59" s="107">
        <f t="shared" si="38"/>
        <v>180</v>
      </c>
      <c r="DE59" s="194">
        <v>1.5</v>
      </c>
      <c r="DF59" s="195">
        <v>-6.1</v>
      </c>
      <c r="DG59" s="46">
        <v>14</v>
      </c>
      <c r="DH59" s="47">
        <v>2</v>
      </c>
      <c r="DI59" s="47">
        <v>48</v>
      </c>
      <c r="DJ59" s="198">
        <v>2.4</v>
      </c>
      <c r="DK59" s="199">
        <v>-3.8</v>
      </c>
      <c r="DL59" s="33">
        <v>37</v>
      </c>
      <c r="DM59" s="34">
        <v>10</v>
      </c>
      <c r="DN59" s="34">
        <v>180</v>
      </c>
      <c r="DO59" s="34">
        <v>74</v>
      </c>
      <c r="DP59" s="34">
        <v>1</v>
      </c>
      <c r="DQ59" s="34">
        <v>322</v>
      </c>
      <c r="DR59" s="194">
        <v>-0.3</v>
      </c>
      <c r="DS59" s="195">
        <v>-3.1</v>
      </c>
      <c r="DT59" s="46">
        <v>54</v>
      </c>
      <c r="DU59" s="47">
        <v>4</v>
      </c>
      <c r="DV59" s="47">
        <v>131</v>
      </c>
      <c r="DW59" s="198">
        <v>1.3</v>
      </c>
      <c r="DX59" s="199">
        <v>-4.5</v>
      </c>
      <c r="DY59" s="33">
        <v>74</v>
      </c>
      <c r="DZ59" s="34">
        <v>1</v>
      </c>
      <c r="EA59" s="121">
        <v>322</v>
      </c>
      <c r="EB59" s="33">
        <v>74</v>
      </c>
      <c r="EC59" s="34">
        <v>1</v>
      </c>
      <c r="ED59" s="34">
        <v>322</v>
      </c>
      <c r="EE59" s="194">
        <v>3.1</v>
      </c>
      <c r="EF59" s="195">
        <v>0.3</v>
      </c>
      <c r="EG59" s="46">
        <v>14</v>
      </c>
      <c r="EH59" s="47" t="s">
        <v>68</v>
      </c>
      <c r="EI59" s="47">
        <v>82</v>
      </c>
      <c r="EJ59" s="198">
        <v>1.4</v>
      </c>
      <c r="EK59" s="199">
        <v>0.1</v>
      </c>
      <c r="EL59" s="48">
        <v>6</v>
      </c>
      <c r="EM59" s="111">
        <v>7</v>
      </c>
      <c r="EN59" s="45">
        <f t="shared" si="39"/>
        <v>27</v>
      </c>
      <c r="EO59" s="194">
        <v>-1.9</v>
      </c>
      <c r="EP59" s="195">
        <v>-6.1</v>
      </c>
      <c r="EQ59" s="32">
        <v>9</v>
      </c>
      <c r="ER59" s="270" t="s">
        <v>69</v>
      </c>
      <c r="ES59" s="27">
        <v>98</v>
      </c>
      <c r="ET59" s="205">
        <v>-3.2</v>
      </c>
      <c r="EU59" s="205">
        <v>-6.9</v>
      </c>
      <c r="EV59" s="112">
        <f t="shared" si="19"/>
        <v>141.125</v>
      </c>
    </row>
    <row r="60" spans="1:152" ht="16.5" thickTop="1">
      <c r="A60" s="293"/>
      <c r="B60" s="26">
        <v>40893</v>
      </c>
      <c r="C60" s="238">
        <v>97</v>
      </c>
      <c r="D60" s="160">
        <v>20</v>
      </c>
      <c r="E60" s="27">
        <f t="shared" si="20"/>
        <v>199</v>
      </c>
      <c r="F60" s="168">
        <v>-3.8</v>
      </c>
      <c r="G60" s="217">
        <v>-7.1</v>
      </c>
      <c r="H60" s="218">
        <v>12</v>
      </c>
      <c r="I60" s="161">
        <v>2</v>
      </c>
      <c r="J60" s="27">
        <f t="shared" si="21"/>
        <v>72</v>
      </c>
      <c r="K60" s="177">
        <v>-3.3</v>
      </c>
      <c r="L60" s="219">
        <v>-6.6</v>
      </c>
      <c r="M60" s="238">
        <v>10</v>
      </c>
      <c r="N60" s="160">
        <v>0</v>
      </c>
      <c r="O60" s="27">
        <f t="shared" si="22"/>
        <v>110</v>
      </c>
      <c r="P60" s="168">
        <v>-0.8</v>
      </c>
      <c r="Q60" s="217">
        <v>-5.2</v>
      </c>
      <c r="R60" s="218">
        <v>5</v>
      </c>
      <c r="S60" s="161">
        <v>2</v>
      </c>
      <c r="T60" s="31">
        <f t="shared" si="23"/>
        <v>33</v>
      </c>
      <c r="U60" s="177">
        <v>1.3</v>
      </c>
      <c r="V60" s="219">
        <v>-2.2999999999999998</v>
      </c>
      <c r="W60" s="220">
        <v>20</v>
      </c>
      <c r="X60" s="162">
        <v>0</v>
      </c>
      <c r="Y60" s="27">
        <v>125</v>
      </c>
      <c r="Z60" s="159">
        <v>-3.3</v>
      </c>
      <c r="AA60" s="221">
        <v>-7.4</v>
      </c>
      <c r="AB60" s="222">
        <v>0</v>
      </c>
      <c r="AC60" s="163">
        <v>0</v>
      </c>
      <c r="AD60" s="31">
        <f t="shared" si="24"/>
        <v>25</v>
      </c>
      <c r="AE60" s="186">
        <v>3.5</v>
      </c>
      <c r="AF60" s="223">
        <v>-1.5</v>
      </c>
      <c r="AG60" s="220">
        <v>3</v>
      </c>
      <c r="AH60" s="162">
        <v>3</v>
      </c>
      <c r="AI60" s="27">
        <v>52</v>
      </c>
      <c r="AJ60" s="193">
        <v>1.5</v>
      </c>
      <c r="AK60" s="224">
        <v>-2.9</v>
      </c>
      <c r="AL60" s="222">
        <v>4</v>
      </c>
      <c r="AM60" s="152">
        <v>3</v>
      </c>
      <c r="AN60" s="31">
        <f t="shared" si="25"/>
        <v>26</v>
      </c>
      <c r="AO60" s="186">
        <v>-2.1</v>
      </c>
      <c r="AP60" s="223">
        <v>-6.2</v>
      </c>
      <c r="AQ60" s="220">
        <v>101</v>
      </c>
      <c r="AR60" s="162">
        <v>18</v>
      </c>
      <c r="AS60" s="27">
        <f t="shared" si="26"/>
        <v>274</v>
      </c>
      <c r="AT60" s="193">
        <v>-3.8</v>
      </c>
      <c r="AU60" s="224">
        <v>-8</v>
      </c>
      <c r="AV60" s="151">
        <v>2</v>
      </c>
      <c r="AW60" s="152">
        <v>0</v>
      </c>
      <c r="AX60" s="31">
        <f t="shared" si="27"/>
        <v>70</v>
      </c>
      <c r="AY60" s="186">
        <v>5.4</v>
      </c>
      <c r="AZ60" s="190">
        <v>-4.5999999999999996</v>
      </c>
      <c r="BA60" s="33">
        <v>36</v>
      </c>
      <c r="BB60" s="34">
        <v>7</v>
      </c>
      <c r="BC60" s="27">
        <f t="shared" si="28"/>
        <v>223</v>
      </c>
      <c r="BD60" s="194">
        <v>4</v>
      </c>
      <c r="BE60" s="195">
        <v>-1.6</v>
      </c>
      <c r="BF60" s="46">
        <v>21</v>
      </c>
      <c r="BG60" s="47">
        <v>0</v>
      </c>
      <c r="BH60" s="31">
        <f t="shared" si="29"/>
        <v>70</v>
      </c>
      <c r="BI60" s="198">
        <v>4.9000000000000004</v>
      </c>
      <c r="BJ60" s="199">
        <v>-0.4</v>
      </c>
      <c r="BK60" s="34">
        <v>44</v>
      </c>
      <c r="BL60" s="34">
        <v>8</v>
      </c>
      <c r="BM60" s="27">
        <f t="shared" si="30"/>
        <v>244</v>
      </c>
      <c r="BN60" s="194">
        <v>-1</v>
      </c>
      <c r="BO60" s="195">
        <v>-6.6</v>
      </c>
      <c r="BP60" s="46">
        <v>24</v>
      </c>
      <c r="BQ60" s="47">
        <v>6</v>
      </c>
      <c r="BR60" s="31">
        <f t="shared" si="31"/>
        <v>122</v>
      </c>
      <c r="BS60" s="198">
        <v>0</v>
      </c>
      <c r="BT60" s="199">
        <v>-6.2</v>
      </c>
      <c r="BU60" s="34">
        <v>11</v>
      </c>
      <c r="BV60" s="34">
        <v>5</v>
      </c>
      <c r="BW60" s="27">
        <f t="shared" si="32"/>
        <v>173</v>
      </c>
      <c r="BX60" s="194">
        <v>-2.9</v>
      </c>
      <c r="BY60" s="195">
        <v>-11.1</v>
      </c>
      <c r="BZ60" s="46">
        <v>60</v>
      </c>
      <c r="CA60" s="47">
        <v>17</v>
      </c>
      <c r="CB60" s="31">
        <f t="shared" si="33"/>
        <v>155</v>
      </c>
      <c r="CC60" s="198">
        <v>-2.6</v>
      </c>
      <c r="CD60" s="199">
        <v>-9.1999999999999993</v>
      </c>
      <c r="CE60" s="34">
        <v>0</v>
      </c>
      <c r="CF60" s="34">
        <v>0</v>
      </c>
      <c r="CG60" s="27">
        <f t="shared" si="34"/>
        <v>53</v>
      </c>
      <c r="CH60" s="194">
        <v>7.7</v>
      </c>
      <c r="CI60" s="195">
        <v>3</v>
      </c>
      <c r="CJ60" s="46">
        <v>0</v>
      </c>
      <c r="CK60" s="47">
        <v>0</v>
      </c>
      <c r="CL60" s="31">
        <f t="shared" si="35"/>
        <v>73</v>
      </c>
      <c r="CM60" s="198">
        <v>7.2</v>
      </c>
      <c r="CN60" s="199">
        <v>4.0999999999999996</v>
      </c>
      <c r="CO60" s="33">
        <v>44</v>
      </c>
      <c r="CP60" s="34">
        <v>0</v>
      </c>
      <c r="CQ60" s="27">
        <f t="shared" si="36"/>
        <v>138</v>
      </c>
      <c r="CR60" s="194">
        <v>5</v>
      </c>
      <c r="CS60" s="195">
        <v>-13.6</v>
      </c>
      <c r="CT60" s="46">
        <v>38</v>
      </c>
      <c r="CU60" s="47">
        <v>31</v>
      </c>
      <c r="CV60" s="31">
        <f t="shared" si="37"/>
        <v>89</v>
      </c>
      <c r="CW60" s="198">
        <v>2.5</v>
      </c>
      <c r="CX60" s="199">
        <v>-7.4</v>
      </c>
      <c r="CY60" s="33">
        <v>34</v>
      </c>
      <c r="CZ60" s="34">
        <v>13</v>
      </c>
      <c r="DA60" s="121">
        <v>156</v>
      </c>
      <c r="DB60" s="120">
        <v>43</v>
      </c>
      <c r="DC60" s="85">
        <v>9</v>
      </c>
      <c r="DD60" s="85">
        <f t="shared" si="38"/>
        <v>189</v>
      </c>
      <c r="DE60" s="194">
        <v>3.4</v>
      </c>
      <c r="DF60" s="195">
        <v>-1.7</v>
      </c>
      <c r="DG60" s="46">
        <v>12</v>
      </c>
      <c r="DH60" s="47">
        <v>5</v>
      </c>
      <c r="DI60" s="47">
        <v>53</v>
      </c>
      <c r="DJ60" s="198">
        <v>4.5999999999999996</v>
      </c>
      <c r="DK60" s="199">
        <v>0.3</v>
      </c>
      <c r="DL60" s="33">
        <v>43</v>
      </c>
      <c r="DM60" s="34">
        <v>9</v>
      </c>
      <c r="DN60" s="34">
        <v>189</v>
      </c>
      <c r="DO60" s="34">
        <v>95</v>
      </c>
      <c r="DP60" s="34">
        <v>27</v>
      </c>
      <c r="DQ60" s="34">
        <v>349</v>
      </c>
      <c r="DR60" s="194">
        <v>0.7</v>
      </c>
      <c r="DS60" s="195">
        <v>-2.9</v>
      </c>
      <c r="DT60" s="46">
        <v>67</v>
      </c>
      <c r="DU60" s="47">
        <v>16</v>
      </c>
      <c r="DV60" s="47">
        <v>147</v>
      </c>
      <c r="DW60" s="198">
        <v>3.6</v>
      </c>
      <c r="DX60" s="199">
        <v>-1.1000000000000001</v>
      </c>
      <c r="DY60" s="33">
        <v>95</v>
      </c>
      <c r="DZ60" s="34">
        <v>27</v>
      </c>
      <c r="EA60" s="121">
        <v>349</v>
      </c>
      <c r="EB60" s="32">
        <v>95</v>
      </c>
      <c r="EC60" s="27">
        <v>27</v>
      </c>
      <c r="ED60" s="27">
        <v>349</v>
      </c>
      <c r="EE60" s="194">
        <v>-4.4000000000000004</v>
      </c>
      <c r="EF60" s="195">
        <v>-7.2</v>
      </c>
      <c r="EG60" s="46">
        <v>15</v>
      </c>
      <c r="EH60" s="47">
        <v>1</v>
      </c>
      <c r="EI60" s="47">
        <v>83</v>
      </c>
      <c r="EJ60" s="198">
        <v>-3.1</v>
      </c>
      <c r="EK60" s="199">
        <v>-6.3</v>
      </c>
      <c r="EL60" s="49">
        <v>20</v>
      </c>
      <c r="EM60" s="50">
        <v>23</v>
      </c>
      <c r="EN60" s="45">
        <f t="shared" si="39"/>
        <v>50</v>
      </c>
      <c r="EO60" s="194">
        <v>-1.9</v>
      </c>
      <c r="EP60" s="195">
        <v>-10.7</v>
      </c>
      <c r="EQ60" s="32">
        <v>11</v>
      </c>
      <c r="ER60" s="27">
        <v>5</v>
      </c>
      <c r="ES60" s="27">
        <v>103</v>
      </c>
      <c r="ET60" s="171">
        <v>-2.4</v>
      </c>
      <c r="EU60" s="171">
        <v>-8.4</v>
      </c>
      <c r="EV60" s="112">
        <f t="shared" si="19"/>
        <v>151.375</v>
      </c>
    </row>
    <row r="61" spans="1:152" ht="15.75">
      <c r="A61" s="293"/>
      <c r="B61" s="26">
        <v>40894</v>
      </c>
      <c r="C61" s="160">
        <v>114</v>
      </c>
      <c r="D61" s="160">
        <v>29</v>
      </c>
      <c r="E61" s="27">
        <f t="shared" si="20"/>
        <v>228</v>
      </c>
      <c r="F61" s="168">
        <v>-4.3</v>
      </c>
      <c r="G61" s="217">
        <v>-7.4</v>
      </c>
      <c r="H61" s="218">
        <v>16</v>
      </c>
      <c r="I61" s="161">
        <v>5</v>
      </c>
      <c r="J61" s="27">
        <f t="shared" si="21"/>
        <v>77</v>
      </c>
      <c r="K61" s="177">
        <v>-2.7</v>
      </c>
      <c r="L61" s="219">
        <v>-8</v>
      </c>
      <c r="M61" s="160">
        <v>15</v>
      </c>
      <c r="N61" s="160">
        <v>12</v>
      </c>
      <c r="O61" s="27">
        <f t="shared" si="22"/>
        <v>122</v>
      </c>
      <c r="P61" s="168">
        <v>2</v>
      </c>
      <c r="Q61" s="217">
        <v>-5.6</v>
      </c>
      <c r="R61" s="218">
        <v>7</v>
      </c>
      <c r="S61" s="161">
        <v>6</v>
      </c>
      <c r="T61" s="31">
        <f t="shared" si="23"/>
        <v>39</v>
      </c>
      <c r="U61" s="177">
        <v>2.9</v>
      </c>
      <c r="V61" s="219">
        <v>-4.2</v>
      </c>
      <c r="W61" s="220">
        <v>20</v>
      </c>
      <c r="X61" s="162">
        <v>0</v>
      </c>
      <c r="Y61" s="27">
        <v>125</v>
      </c>
      <c r="Z61" s="159">
        <v>-1.5</v>
      </c>
      <c r="AA61" s="221">
        <v>-7.5</v>
      </c>
      <c r="AB61" s="222">
        <v>4</v>
      </c>
      <c r="AC61" s="163">
        <v>4</v>
      </c>
      <c r="AD61" s="31">
        <f t="shared" si="24"/>
        <v>29</v>
      </c>
      <c r="AE61" s="186">
        <v>0.6</v>
      </c>
      <c r="AF61" s="223">
        <v>-4.4000000000000004</v>
      </c>
      <c r="AG61" s="220">
        <v>3</v>
      </c>
      <c r="AH61" s="162">
        <v>1</v>
      </c>
      <c r="AI61" s="27">
        <v>53</v>
      </c>
      <c r="AJ61" s="193">
        <v>-0.4</v>
      </c>
      <c r="AK61" s="224">
        <v>-5</v>
      </c>
      <c r="AL61" s="222">
        <v>4</v>
      </c>
      <c r="AM61" s="152">
        <v>2</v>
      </c>
      <c r="AN61" s="31">
        <f t="shared" si="25"/>
        <v>28</v>
      </c>
      <c r="AO61" s="186">
        <v>-1.9</v>
      </c>
      <c r="AP61" s="223">
        <v>-6.3</v>
      </c>
      <c r="AQ61" s="220">
        <v>98</v>
      </c>
      <c r="AR61" s="162">
        <v>6</v>
      </c>
      <c r="AS61" s="27">
        <f t="shared" si="26"/>
        <v>280</v>
      </c>
      <c r="AT61" s="193">
        <v>-4.7</v>
      </c>
      <c r="AU61" s="224">
        <v>-8.1999999999999993</v>
      </c>
      <c r="AV61" s="151">
        <v>0</v>
      </c>
      <c r="AW61" s="152">
        <v>0</v>
      </c>
      <c r="AX61" s="31">
        <f t="shared" si="27"/>
        <v>70</v>
      </c>
      <c r="AY61" s="186">
        <v>8.6999999999999993</v>
      </c>
      <c r="AZ61" s="190">
        <v>-0.3</v>
      </c>
      <c r="BA61" s="32">
        <v>20</v>
      </c>
      <c r="BB61" s="27">
        <v>0</v>
      </c>
      <c r="BC61" s="27">
        <f t="shared" si="28"/>
        <v>223</v>
      </c>
      <c r="BD61" s="169">
        <v>3.8</v>
      </c>
      <c r="BE61" s="170">
        <v>-0.4</v>
      </c>
      <c r="BF61" s="29">
        <v>12</v>
      </c>
      <c r="BG61" s="31">
        <v>0</v>
      </c>
      <c r="BH61" s="31">
        <f t="shared" si="29"/>
        <v>70</v>
      </c>
      <c r="BI61" s="178">
        <v>2.8</v>
      </c>
      <c r="BJ61" s="179">
        <v>0</v>
      </c>
      <c r="BK61" s="27">
        <v>55</v>
      </c>
      <c r="BL61" s="27">
        <v>12</v>
      </c>
      <c r="BM61" s="27">
        <f t="shared" si="30"/>
        <v>256</v>
      </c>
      <c r="BN61" s="169">
        <v>-3.2</v>
      </c>
      <c r="BO61" s="170">
        <v>-6.7</v>
      </c>
      <c r="BP61" s="29">
        <v>24</v>
      </c>
      <c r="BQ61" s="31">
        <v>3</v>
      </c>
      <c r="BR61" s="31">
        <f t="shared" si="31"/>
        <v>125</v>
      </c>
      <c r="BS61" s="178">
        <v>-0.7</v>
      </c>
      <c r="BT61" s="179">
        <v>-7.6</v>
      </c>
      <c r="BU61" s="27">
        <v>41</v>
      </c>
      <c r="BV61" s="27">
        <v>31</v>
      </c>
      <c r="BW61" s="27">
        <f t="shared" si="32"/>
        <v>204</v>
      </c>
      <c r="BX61" s="169">
        <v>-2</v>
      </c>
      <c r="BY61" s="170">
        <v>-7.2</v>
      </c>
      <c r="BZ61" s="29">
        <v>52</v>
      </c>
      <c r="CA61" s="31">
        <v>0</v>
      </c>
      <c r="CB61" s="31">
        <f t="shared" si="33"/>
        <v>155</v>
      </c>
      <c r="CC61" s="178">
        <v>-2</v>
      </c>
      <c r="CD61" s="179">
        <v>-7.8</v>
      </c>
      <c r="CE61" s="27">
        <v>1</v>
      </c>
      <c r="CF61" s="27">
        <v>1</v>
      </c>
      <c r="CG61" s="27">
        <f t="shared" si="34"/>
        <v>54</v>
      </c>
      <c r="CH61" s="169">
        <v>4.5</v>
      </c>
      <c r="CI61" s="170">
        <v>-2.1</v>
      </c>
      <c r="CJ61" s="29">
        <v>3</v>
      </c>
      <c r="CK61" s="31">
        <v>3</v>
      </c>
      <c r="CL61" s="31">
        <f t="shared" si="35"/>
        <v>76</v>
      </c>
      <c r="CM61" s="178">
        <v>4.2</v>
      </c>
      <c r="CN61" s="179">
        <v>-0.3</v>
      </c>
      <c r="CO61" s="32">
        <v>40</v>
      </c>
      <c r="CP61" s="27">
        <v>7</v>
      </c>
      <c r="CQ61" s="27">
        <f t="shared" si="36"/>
        <v>145</v>
      </c>
      <c r="CR61" s="169">
        <v>1.1000000000000001</v>
      </c>
      <c r="CS61" s="170">
        <v>-3.9</v>
      </c>
      <c r="CT61" s="29">
        <v>31</v>
      </c>
      <c r="CU61" s="31">
        <v>2</v>
      </c>
      <c r="CV61" s="31">
        <f t="shared" si="37"/>
        <v>91</v>
      </c>
      <c r="CW61" s="178">
        <v>2.4</v>
      </c>
      <c r="CX61" s="179">
        <v>-2.7</v>
      </c>
      <c r="CY61" s="32">
        <v>30</v>
      </c>
      <c r="CZ61" s="27">
        <v>0</v>
      </c>
      <c r="DA61" s="125">
        <v>156</v>
      </c>
      <c r="DB61" s="120">
        <v>51</v>
      </c>
      <c r="DC61" s="85">
        <v>11</v>
      </c>
      <c r="DD61" s="85">
        <f t="shared" si="38"/>
        <v>200</v>
      </c>
      <c r="DE61" s="169">
        <v>3.1</v>
      </c>
      <c r="DF61" s="170">
        <v>-5.3</v>
      </c>
      <c r="DG61" s="29">
        <v>8</v>
      </c>
      <c r="DH61" s="31">
        <v>0</v>
      </c>
      <c r="DI61" s="31">
        <v>53</v>
      </c>
      <c r="DJ61" s="178">
        <v>5.9</v>
      </c>
      <c r="DK61" s="179">
        <v>-1.9</v>
      </c>
      <c r="DL61" s="32">
        <v>51</v>
      </c>
      <c r="DM61" s="27">
        <v>11</v>
      </c>
      <c r="DN61" s="27">
        <v>200</v>
      </c>
      <c r="DO61" s="27">
        <v>114</v>
      </c>
      <c r="DP61" s="27">
        <v>30</v>
      </c>
      <c r="DQ61" s="27">
        <v>379</v>
      </c>
      <c r="DR61" s="169">
        <v>0.5</v>
      </c>
      <c r="DS61" s="170">
        <v>-2.9</v>
      </c>
      <c r="DT61" s="29">
        <v>57</v>
      </c>
      <c r="DU61" s="31">
        <v>1</v>
      </c>
      <c r="DV61" s="31">
        <v>148</v>
      </c>
      <c r="DW61" s="178">
        <v>2.5</v>
      </c>
      <c r="DX61" s="179">
        <v>-1.9</v>
      </c>
      <c r="DY61" s="32">
        <v>114</v>
      </c>
      <c r="DZ61" s="27">
        <v>30</v>
      </c>
      <c r="EA61" s="125">
        <v>379</v>
      </c>
      <c r="EB61" s="32">
        <v>114</v>
      </c>
      <c r="EC61" s="27">
        <v>30</v>
      </c>
      <c r="ED61" s="27">
        <v>379</v>
      </c>
      <c r="EE61" s="169">
        <v>-4.5</v>
      </c>
      <c r="EF61" s="170">
        <v>-8.8000000000000007</v>
      </c>
      <c r="EG61" s="29">
        <v>15</v>
      </c>
      <c r="EH61" s="31" t="s">
        <v>68</v>
      </c>
      <c r="EI61" s="31">
        <v>83</v>
      </c>
      <c r="EJ61" s="178">
        <v>-2.5</v>
      </c>
      <c r="EK61" s="179">
        <v>-9.4</v>
      </c>
      <c r="EL61" s="49">
        <v>13</v>
      </c>
      <c r="EM61" s="50">
        <v>1</v>
      </c>
      <c r="EN61" s="45">
        <f t="shared" si="39"/>
        <v>51</v>
      </c>
      <c r="EO61" s="194">
        <v>-1.6</v>
      </c>
      <c r="EP61" s="195">
        <v>-12</v>
      </c>
      <c r="EQ61" s="32">
        <v>10</v>
      </c>
      <c r="ER61" s="27">
        <v>3</v>
      </c>
      <c r="ES61" s="27">
        <v>106</v>
      </c>
      <c r="ET61" s="169">
        <v>-2.1</v>
      </c>
      <c r="EU61" s="169">
        <v>-10.9</v>
      </c>
      <c r="EV61" s="112">
        <f t="shared" si="19"/>
        <v>161.875</v>
      </c>
    </row>
    <row r="62" spans="1:152" ht="16.5" thickBot="1">
      <c r="A62" s="293"/>
      <c r="B62" s="26">
        <v>40895</v>
      </c>
      <c r="C62" s="160">
        <v>115</v>
      </c>
      <c r="D62" s="160">
        <v>12</v>
      </c>
      <c r="E62" s="27">
        <f t="shared" si="20"/>
        <v>240</v>
      </c>
      <c r="F62" s="168">
        <v>-3.8</v>
      </c>
      <c r="G62" s="217">
        <v>-8.9</v>
      </c>
      <c r="H62" s="218">
        <v>17</v>
      </c>
      <c r="I62" s="161">
        <v>3</v>
      </c>
      <c r="J62" s="27">
        <f t="shared" si="21"/>
        <v>80</v>
      </c>
      <c r="K62" s="177">
        <v>-0.7</v>
      </c>
      <c r="L62" s="219">
        <v>-6.5</v>
      </c>
      <c r="M62" s="160">
        <v>33</v>
      </c>
      <c r="N62" s="160">
        <v>23</v>
      </c>
      <c r="O62" s="27">
        <f t="shared" si="22"/>
        <v>145</v>
      </c>
      <c r="P62" s="168">
        <v>-4.8</v>
      </c>
      <c r="Q62" s="217">
        <v>-8.5</v>
      </c>
      <c r="R62" s="218">
        <v>7</v>
      </c>
      <c r="S62" s="161">
        <v>1</v>
      </c>
      <c r="T62" s="31">
        <f t="shared" si="23"/>
        <v>40</v>
      </c>
      <c r="U62" s="177">
        <v>-3.9</v>
      </c>
      <c r="V62" s="219">
        <v>-8</v>
      </c>
      <c r="W62" s="220">
        <v>30</v>
      </c>
      <c r="X62" s="162">
        <v>10</v>
      </c>
      <c r="Y62" s="27">
        <v>135</v>
      </c>
      <c r="Z62" s="159">
        <v>-3.5</v>
      </c>
      <c r="AA62" s="221">
        <v>-10.1</v>
      </c>
      <c r="AB62" s="222">
        <v>53</v>
      </c>
      <c r="AC62" s="163">
        <v>52</v>
      </c>
      <c r="AD62" s="31">
        <f t="shared" si="24"/>
        <v>81</v>
      </c>
      <c r="AE62" s="186">
        <v>-4</v>
      </c>
      <c r="AF62" s="223">
        <v>-7.8</v>
      </c>
      <c r="AG62" s="220">
        <v>14</v>
      </c>
      <c r="AH62" s="162">
        <v>14</v>
      </c>
      <c r="AI62" s="27">
        <v>67</v>
      </c>
      <c r="AJ62" s="193">
        <v>-4.9000000000000004</v>
      </c>
      <c r="AK62" s="224">
        <v>-7.9</v>
      </c>
      <c r="AL62" s="222">
        <v>3</v>
      </c>
      <c r="AM62" s="152">
        <v>0</v>
      </c>
      <c r="AN62" s="31">
        <f t="shared" si="25"/>
        <v>28</v>
      </c>
      <c r="AO62" s="186">
        <v>1</v>
      </c>
      <c r="AP62" s="223">
        <v>-4.5</v>
      </c>
      <c r="AQ62" s="220">
        <v>114</v>
      </c>
      <c r="AR62" s="162">
        <v>23</v>
      </c>
      <c r="AS62" s="27">
        <f t="shared" si="26"/>
        <v>303</v>
      </c>
      <c r="AT62" s="193">
        <v>-1.9</v>
      </c>
      <c r="AU62" s="224">
        <v>-6.2</v>
      </c>
      <c r="AV62" s="151">
        <v>0</v>
      </c>
      <c r="AW62" s="152">
        <v>0</v>
      </c>
      <c r="AX62" s="31">
        <f t="shared" si="27"/>
        <v>70</v>
      </c>
      <c r="AY62" s="186">
        <v>6.2</v>
      </c>
      <c r="AZ62" s="190">
        <v>-1.6</v>
      </c>
      <c r="BA62" s="32">
        <v>27</v>
      </c>
      <c r="BB62" s="27">
        <v>10</v>
      </c>
      <c r="BC62" s="27">
        <f t="shared" si="28"/>
        <v>233</v>
      </c>
      <c r="BD62" s="169">
        <v>0.1</v>
      </c>
      <c r="BE62" s="170">
        <v>-3.2</v>
      </c>
      <c r="BF62" s="29">
        <v>12</v>
      </c>
      <c r="BG62" s="31">
        <v>2</v>
      </c>
      <c r="BH62" s="31">
        <f t="shared" si="29"/>
        <v>72</v>
      </c>
      <c r="BI62" s="178">
        <v>0.6</v>
      </c>
      <c r="BJ62" s="179">
        <v>-2.2999999999999998</v>
      </c>
      <c r="BK62" s="27">
        <v>62</v>
      </c>
      <c r="BL62" s="27">
        <v>14</v>
      </c>
      <c r="BM62" s="27">
        <f t="shared" si="30"/>
        <v>270</v>
      </c>
      <c r="BN62" s="169">
        <v>-0.9</v>
      </c>
      <c r="BO62" s="170">
        <v>-10.9</v>
      </c>
      <c r="BP62" s="29">
        <v>24</v>
      </c>
      <c r="BQ62" s="31">
        <v>1</v>
      </c>
      <c r="BR62" s="31">
        <f t="shared" si="31"/>
        <v>126</v>
      </c>
      <c r="BS62" s="178">
        <v>-1.3</v>
      </c>
      <c r="BT62" s="179">
        <v>-8.1999999999999993</v>
      </c>
      <c r="BU62" s="27">
        <v>35</v>
      </c>
      <c r="BV62" s="27">
        <v>6</v>
      </c>
      <c r="BW62" s="27">
        <f t="shared" si="32"/>
        <v>210</v>
      </c>
      <c r="BX62" s="169">
        <v>5.9</v>
      </c>
      <c r="BY62" s="170">
        <v>-2.7</v>
      </c>
      <c r="BZ62" s="29">
        <v>48</v>
      </c>
      <c r="CA62" s="31">
        <v>0</v>
      </c>
      <c r="CB62" s="31">
        <f t="shared" si="33"/>
        <v>155</v>
      </c>
      <c r="CC62" s="178">
        <v>7.2</v>
      </c>
      <c r="CD62" s="179">
        <v>-6.2</v>
      </c>
      <c r="CE62" s="27">
        <v>5</v>
      </c>
      <c r="CF62" s="27">
        <v>6</v>
      </c>
      <c r="CG62" s="27">
        <f t="shared" si="34"/>
        <v>60</v>
      </c>
      <c r="CH62" s="169">
        <v>1.9</v>
      </c>
      <c r="CI62" s="170">
        <v>-3.6</v>
      </c>
      <c r="CJ62" s="29">
        <v>32</v>
      </c>
      <c r="CK62" s="31">
        <v>33</v>
      </c>
      <c r="CL62" s="31">
        <f t="shared" si="35"/>
        <v>109</v>
      </c>
      <c r="CM62" s="178">
        <v>2.1</v>
      </c>
      <c r="CN62" s="179">
        <v>-2.6</v>
      </c>
      <c r="CO62" s="32">
        <v>38</v>
      </c>
      <c r="CP62" s="27">
        <v>2</v>
      </c>
      <c r="CQ62" s="27">
        <f t="shared" si="36"/>
        <v>147</v>
      </c>
      <c r="CR62" s="169">
        <v>1</v>
      </c>
      <c r="CS62" s="170">
        <v>-6.5</v>
      </c>
      <c r="CT62" s="29">
        <v>31</v>
      </c>
      <c r="CU62" s="31">
        <v>3</v>
      </c>
      <c r="CV62" s="31">
        <f t="shared" si="37"/>
        <v>94</v>
      </c>
      <c r="CW62" s="178">
        <v>2.6</v>
      </c>
      <c r="CX62" s="179">
        <v>-1.3</v>
      </c>
      <c r="CY62" s="32">
        <v>28</v>
      </c>
      <c r="CZ62" s="27">
        <v>0</v>
      </c>
      <c r="DA62" s="125">
        <v>156</v>
      </c>
      <c r="DB62" s="120">
        <v>54</v>
      </c>
      <c r="DC62" s="85">
        <v>7</v>
      </c>
      <c r="DD62" s="85">
        <f t="shared" si="38"/>
        <v>207</v>
      </c>
      <c r="DE62" s="169">
        <v>2.6</v>
      </c>
      <c r="DF62" s="170">
        <v>-3</v>
      </c>
      <c r="DG62" s="29">
        <v>6</v>
      </c>
      <c r="DH62" s="31">
        <v>0</v>
      </c>
      <c r="DI62" s="31">
        <v>53</v>
      </c>
      <c r="DJ62" s="178">
        <v>4.0999999999999996</v>
      </c>
      <c r="DK62" s="179">
        <v>-0.9</v>
      </c>
      <c r="DL62" s="32">
        <v>54</v>
      </c>
      <c r="DM62" s="27">
        <v>7</v>
      </c>
      <c r="DN62" s="27">
        <v>207</v>
      </c>
      <c r="DO62" s="27">
        <v>113</v>
      </c>
      <c r="DP62" s="27">
        <v>14</v>
      </c>
      <c r="DQ62" s="27">
        <v>393</v>
      </c>
      <c r="DR62" s="169">
        <v>-0.8</v>
      </c>
      <c r="DS62" s="170">
        <v>-4.3</v>
      </c>
      <c r="DT62" s="29">
        <v>67</v>
      </c>
      <c r="DU62" s="31">
        <v>11</v>
      </c>
      <c r="DV62" s="31">
        <v>159</v>
      </c>
      <c r="DW62" s="178">
        <v>1.2</v>
      </c>
      <c r="DX62" s="179">
        <v>-3.7</v>
      </c>
      <c r="DY62" s="41">
        <v>113</v>
      </c>
      <c r="DZ62" s="37">
        <v>14</v>
      </c>
      <c r="EA62" s="126">
        <v>393</v>
      </c>
      <c r="EB62" s="32">
        <v>113</v>
      </c>
      <c r="EC62" s="27">
        <v>14</v>
      </c>
      <c r="ED62" s="27">
        <v>393</v>
      </c>
      <c r="EE62" s="173">
        <v>-4.5</v>
      </c>
      <c r="EF62" s="174">
        <v>-7</v>
      </c>
      <c r="EG62" s="29">
        <v>16</v>
      </c>
      <c r="EH62" s="31">
        <v>1</v>
      </c>
      <c r="EI62" s="31">
        <v>84</v>
      </c>
      <c r="EJ62" s="178">
        <v>-3.3</v>
      </c>
      <c r="EK62" s="179">
        <v>-5.3</v>
      </c>
      <c r="EL62" s="49">
        <v>15</v>
      </c>
      <c r="EM62" s="50">
        <v>6</v>
      </c>
      <c r="EN62" s="45">
        <f t="shared" si="39"/>
        <v>57</v>
      </c>
      <c r="EO62" s="194">
        <v>-2.1</v>
      </c>
      <c r="EP62" s="195">
        <v>-9.8000000000000007</v>
      </c>
      <c r="EQ62" s="32">
        <v>8</v>
      </c>
      <c r="ER62" s="28" t="s">
        <v>69</v>
      </c>
      <c r="ES62" s="27">
        <v>106</v>
      </c>
      <c r="ET62" s="169">
        <v>-2.1</v>
      </c>
      <c r="EU62" s="169">
        <v>-12.9</v>
      </c>
      <c r="EV62" s="112">
        <f t="shared" si="19"/>
        <v>167</v>
      </c>
    </row>
    <row r="63" spans="1:152" ht="16.5" thickTop="1">
      <c r="A63" s="293"/>
      <c r="B63" s="26">
        <v>40896</v>
      </c>
      <c r="C63" s="160">
        <v>110</v>
      </c>
      <c r="D63" s="160">
        <v>6</v>
      </c>
      <c r="E63" s="27">
        <f t="shared" si="20"/>
        <v>246</v>
      </c>
      <c r="F63" s="168">
        <v>-0.3</v>
      </c>
      <c r="G63" s="217">
        <v>-4.4000000000000004</v>
      </c>
      <c r="H63" s="218">
        <v>15</v>
      </c>
      <c r="I63" s="161">
        <v>1</v>
      </c>
      <c r="J63" s="27">
        <f t="shared" si="21"/>
        <v>81</v>
      </c>
      <c r="K63" s="177">
        <v>1.5</v>
      </c>
      <c r="L63" s="219">
        <v>-3.1</v>
      </c>
      <c r="M63" s="160">
        <v>31</v>
      </c>
      <c r="N63" s="160">
        <v>7</v>
      </c>
      <c r="O63" s="27">
        <f t="shared" si="22"/>
        <v>152</v>
      </c>
      <c r="P63" s="168">
        <v>-2.4</v>
      </c>
      <c r="Q63" s="217">
        <v>-8.4</v>
      </c>
      <c r="R63" s="218">
        <v>7</v>
      </c>
      <c r="S63" s="161">
        <v>0</v>
      </c>
      <c r="T63" s="31">
        <f t="shared" si="23"/>
        <v>40</v>
      </c>
      <c r="U63" s="177">
        <v>-2.8</v>
      </c>
      <c r="V63" s="219">
        <v>-8.1999999999999993</v>
      </c>
      <c r="W63" s="220">
        <v>29</v>
      </c>
      <c r="X63" s="162">
        <v>3</v>
      </c>
      <c r="Y63" s="27">
        <v>138</v>
      </c>
      <c r="Z63" s="159">
        <v>-5.5</v>
      </c>
      <c r="AA63" s="221">
        <v>-10.8</v>
      </c>
      <c r="AB63" s="222">
        <v>43</v>
      </c>
      <c r="AC63" s="163">
        <v>1</v>
      </c>
      <c r="AD63" s="31">
        <f t="shared" si="24"/>
        <v>82</v>
      </c>
      <c r="AE63" s="186">
        <v>-1.1000000000000001</v>
      </c>
      <c r="AF63" s="223">
        <v>-8.3000000000000007</v>
      </c>
      <c r="AG63" s="220">
        <v>42</v>
      </c>
      <c r="AH63" s="162">
        <v>35</v>
      </c>
      <c r="AI63" s="27">
        <v>102</v>
      </c>
      <c r="AJ63" s="193">
        <v>-3.6</v>
      </c>
      <c r="AK63" s="224">
        <v>-9.3000000000000007</v>
      </c>
      <c r="AL63" s="222">
        <v>7</v>
      </c>
      <c r="AM63" s="152">
        <v>5</v>
      </c>
      <c r="AN63" s="31">
        <f t="shared" si="25"/>
        <v>33</v>
      </c>
      <c r="AO63" s="186">
        <v>-3.8</v>
      </c>
      <c r="AP63" s="223">
        <v>-9.1</v>
      </c>
      <c r="AQ63" s="220">
        <v>120</v>
      </c>
      <c r="AR63" s="162">
        <v>20</v>
      </c>
      <c r="AS63" s="27">
        <f t="shared" si="26"/>
        <v>323</v>
      </c>
      <c r="AT63" s="193">
        <v>-5.2</v>
      </c>
      <c r="AU63" s="224">
        <v>-11.9</v>
      </c>
      <c r="AV63" s="151">
        <v>0</v>
      </c>
      <c r="AW63" s="152">
        <v>0</v>
      </c>
      <c r="AX63" s="31">
        <f t="shared" si="27"/>
        <v>70</v>
      </c>
      <c r="AY63" s="186">
        <v>0</v>
      </c>
      <c r="AZ63" s="190">
        <v>-4</v>
      </c>
      <c r="BA63" s="33">
        <v>31</v>
      </c>
      <c r="BB63" s="34">
        <v>7</v>
      </c>
      <c r="BC63" s="27">
        <f t="shared" si="28"/>
        <v>240</v>
      </c>
      <c r="BD63" s="194">
        <v>1.5</v>
      </c>
      <c r="BE63" s="195">
        <v>-4.4000000000000004</v>
      </c>
      <c r="BF63" s="46">
        <v>16</v>
      </c>
      <c r="BG63" s="31">
        <v>8</v>
      </c>
      <c r="BH63" s="31">
        <f t="shared" si="29"/>
        <v>80</v>
      </c>
      <c r="BI63" s="198">
        <v>2.2000000000000002</v>
      </c>
      <c r="BJ63" s="199">
        <v>-3.8</v>
      </c>
      <c r="BK63" s="34">
        <v>60</v>
      </c>
      <c r="BL63" s="34">
        <v>5</v>
      </c>
      <c r="BM63" s="27">
        <f t="shared" si="30"/>
        <v>275</v>
      </c>
      <c r="BN63" s="194">
        <v>-3.2</v>
      </c>
      <c r="BO63" s="195">
        <v>-8.1999999999999993</v>
      </c>
      <c r="BP63" s="46">
        <v>27</v>
      </c>
      <c r="BQ63" s="31">
        <v>4</v>
      </c>
      <c r="BR63" s="31">
        <f t="shared" si="31"/>
        <v>130</v>
      </c>
      <c r="BS63" s="198">
        <v>-2.4</v>
      </c>
      <c r="BT63" s="199">
        <v>-7.3</v>
      </c>
      <c r="BU63" s="34">
        <v>21</v>
      </c>
      <c r="BV63" s="34">
        <v>0</v>
      </c>
      <c r="BW63" s="27">
        <f t="shared" si="32"/>
        <v>210</v>
      </c>
      <c r="BX63" s="194">
        <v>3.6</v>
      </c>
      <c r="BY63" s="195">
        <v>-5.6</v>
      </c>
      <c r="BZ63" s="46">
        <v>43</v>
      </c>
      <c r="CA63" s="31">
        <v>0</v>
      </c>
      <c r="CB63" s="31">
        <f t="shared" si="33"/>
        <v>155</v>
      </c>
      <c r="CC63" s="198">
        <v>4.8</v>
      </c>
      <c r="CD63" s="199">
        <v>-2.5</v>
      </c>
      <c r="CE63" s="34">
        <v>9</v>
      </c>
      <c r="CF63" s="34">
        <v>7</v>
      </c>
      <c r="CG63" s="27">
        <f t="shared" si="34"/>
        <v>67</v>
      </c>
      <c r="CH63" s="194">
        <v>-0.5</v>
      </c>
      <c r="CI63" s="195">
        <v>-4.3</v>
      </c>
      <c r="CJ63" s="46">
        <v>27</v>
      </c>
      <c r="CK63" s="31">
        <v>1</v>
      </c>
      <c r="CL63" s="31">
        <f t="shared" si="35"/>
        <v>110</v>
      </c>
      <c r="CM63" s="198">
        <v>0.8</v>
      </c>
      <c r="CN63" s="199">
        <v>-3.4</v>
      </c>
      <c r="CO63" s="33">
        <v>36</v>
      </c>
      <c r="CP63" s="34">
        <v>0</v>
      </c>
      <c r="CQ63" s="27">
        <f t="shared" si="36"/>
        <v>147</v>
      </c>
      <c r="CR63" s="194">
        <v>0.8</v>
      </c>
      <c r="CS63" s="195">
        <v>-9.1999999999999993</v>
      </c>
      <c r="CT63" s="46">
        <v>38</v>
      </c>
      <c r="CU63" s="31">
        <v>10</v>
      </c>
      <c r="CV63" s="31">
        <f t="shared" si="37"/>
        <v>104</v>
      </c>
      <c r="CW63" s="198">
        <v>1.4</v>
      </c>
      <c r="CX63" s="199">
        <v>-3</v>
      </c>
      <c r="CY63" s="33">
        <v>27</v>
      </c>
      <c r="CZ63" s="34">
        <v>0</v>
      </c>
      <c r="DA63" s="121">
        <v>156</v>
      </c>
      <c r="DB63" s="120">
        <v>61</v>
      </c>
      <c r="DC63" s="85">
        <v>10</v>
      </c>
      <c r="DD63" s="85">
        <f t="shared" si="38"/>
        <v>217</v>
      </c>
      <c r="DE63" s="194">
        <v>0.6</v>
      </c>
      <c r="DF63" s="195">
        <v>-6.8</v>
      </c>
      <c r="DG63" s="46">
        <v>6</v>
      </c>
      <c r="DH63" s="31">
        <v>0</v>
      </c>
      <c r="DI63" s="47">
        <v>53</v>
      </c>
      <c r="DJ63" s="198">
        <v>1.9</v>
      </c>
      <c r="DK63" s="199">
        <v>-3.7</v>
      </c>
      <c r="DL63" s="33">
        <v>61</v>
      </c>
      <c r="DM63" s="34">
        <v>10</v>
      </c>
      <c r="DN63" s="34">
        <v>217</v>
      </c>
      <c r="DO63" s="34">
        <v>122</v>
      </c>
      <c r="DP63" s="34">
        <v>16</v>
      </c>
      <c r="DQ63" s="34">
        <v>409</v>
      </c>
      <c r="DR63" s="194">
        <v>-3.9</v>
      </c>
      <c r="DS63" s="195">
        <v>-7.4</v>
      </c>
      <c r="DT63" s="46">
        <v>81</v>
      </c>
      <c r="DU63" s="31">
        <v>20</v>
      </c>
      <c r="DV63" s="47">
        <v>179</v>
      </c>
      <c r="DW63" s="198">
        <v>-2.9</v>
      </c>
      <c r="DX63" s="199">
        <v>-6.8</v>
      </c>
      <c r="DY63" s="24">
        <v>122</v>
      </c>
      <c r="DZ63" s="19">
        <v>16</v>
      </c>
      <c r="EA63" s="123">
        <v>409</v>
      </c>
      <c r="EB63" s="32">
        <v>122</v>
      </c>
      <c r="EC63" s="27">
        <v>16</v>
      </c>
      <c r="ED63" s="27">
        <v>409</v>
      </c>
      <c r="EE63" s="171">
        <v>-3.8</v>
      </c>
      <c r="EF63" s="172">
        <v>-7.5</v>
      </c>
      <c r="EG63" s="46">
        <v>16</v>
      </c>
      <c r="EH63" s="28" t="s">
        <v>69</v>
      </c>
      <c r="EI63" s="47">
        <v>84</v>
      </c>
      <c r="EJ63" s="198">
        <v>-1.7</v>
      </c>
      <c r="EK63" s="199">
        <v>-9</v>
      </c>
      <c r="EL63" s="44">
        <v>18</v>
      </c>
      <c r="EM63" s="51">
        <v>9</v>
      </c>
      <c r="EN63" s="45">
        <f t="shared" si="39"/>
        <v>66</v>
      </c>
      <c r="EO63" s="194">
        <v>0.7</v>
      </c>
      <c r="EP63" s="195">
        <v>-4.3</v>
      </c>
      <c r="EQ63" s="32">
        <v>19</v>
      </c>
      <c r="ER63" s="27">
        <v>13</v>
      </c>
      <c r="ES63" s="27">
        <v>119</v>
      </c>
      <c r="ET63" s="169">
        <v>-2.2999999999999998</v>
      </c>
      <c r="EU63" s="169">
        <v>-9.5</v>
      </c>
      <c r="EV63" s="112">
        <f t="shared" si="19"/>
        <v>173.875</v>
      </c>
    </row>
    <row r="64" spans="1:152" ht="15.75">
      <c r="A64" s="293"/>
      <c r="B64" s="26">
        <v>40897</v>
      </c>
      <c r="C64" s="238">
        <v>112</v>
      </c>
      <c r="D64" s="160">
        <v>11</v>
      </c>
      <c r="E64" s="27">
        <f t="shared" si="20"/>
        <v>257</v>
      </c>
      <c r="F64" s="168">
        <v>-2.9</v>
      </c>
      <c r="G64" s="217">
        <v>-8.6</v>
      </c>
      <c r="H64" s="218">
        <v>14</v>
      </c>
      <c r="I64" s="161">
        <v>0</v>
      </c>
      <c r="J64" s="27">
        <f t="shared" si="21"/>
        <v>81</v>
      </c>
      <c r="K64" s="177">
        <v>-1.5</v>
      </c>
      <c r="L64" s="219">
        <v>-6.9</v>
      </c>
      <c r="M64" s="238">
        <v>26</v>
      </c>
      <c r="N64" s="160">
        <v>0</v>
      </c>
      <c r="O64" s="27">
        <f t="shared" si="22"/>
        <v>152</v>
      </c>
      <c r="P64" s="168">
        <v>-2.2000000000000002</v>
      </c>
      <c r="Q64" s="217">
        <v>-8.1</v>
      </c>
      <c r="R64" s="218">
        <v>7</v>
      </c>
      <c r="S64" s="161">
        <v>0</v>
      </c>
      <c r="T64" s="31">
        <f t="shared" si="23"/>
        <v>40</v>
      </c>
      <c r="U64" s="177">
        <v>-1.2</v>
      </c>
      <c r="V64" s="219">
        <v>-6.7</v>
      </c>
      <c r="W64" s="220">
        <v>66</v>
      </c>
      <c r="X64" s="162">
        <v>41</v>
      </c>
      <c r="Y64" s="27">
        <v>179</v>
      </c>
      <c r="Z64" s="159">
        <v>-1.8</v>
      </c>
      <c r="AA64" s="221">
        <v>-7.4</v>
      </c>
      <c r="AB64" s="222">
        <v>37</v>
      </c>
      <c r="AC64" s="163">
        <v>0</v>
      </c>
      <c r="AD64" s="31">
        <f t="shared" si="24"/>
        <v>82</v>
      </c>
      <c r="AE64" s="186">
        <v>0.4</v>
      </c>
      <c r="AF64" s="223">
        <v>-5.5</v>
      </c>
      <c r="AG64" s="220">
        <v>49</v>
      </c>
      <c r="AH64" s="162">
        <v>20</v>
      </c>
      <c r="AI64" s="27">
        <v>122</v>
      </c>
      <c r="AJ64" s="193">
        <v>-0.3</v>
      </c>
      <c r="AK64" s="224">
        <v>-10.8</v>
      </c>
      <c r="AL64" s="222">
        <v>8</v>
      </c>
      <c r="AM64" s="152">
        <v>4</v>
      </c>
      <c r="AN64" s="31">
        <f t="shared" si="25"/>
        <v>37</v>
      </c>
      <c r="AO64" s="186">
        <v>-3.3</v>
      </c>
      <c r="AP64" s="223">
        <v>-9.3000000000000007</v>
      </c>
      <c r="AQ64" s="220">
        <v>125</v>
      </c>
      <c r="AR64" s="162">
        <v>18</v>
      </c>
      <c r="AS64" s="27">
        <f t="shared" si="26"/>
        <v>341</v>
      </c>
      <c r="AT64" s="193">
        <v>-6.1</v>
      </c>
      <c r="AU64" s="224">
        <v>-13.4</v>
      </c>
      <c r="AV64" s="151">
        <v>2</v>
      </c>
      <c r="AW64" s="152">
        <v>2</v>
      </c>
      <c r="AX64" s="31">
        <f t="shared" si="27"/>
        <v>72</v>
      </c>
      <c r="AY64" s="186">
        <v>-1.6</v>
      </c>
      <c r="AZ64" s="190">
        <v>-5</v>
      </c>
      <c r="BA64" s="32">
        <v>30</v>
      </c>
      <c r="BB64" s="27">
        <v>4</v>
      </c>
      <c r="BC64" s="27">
        <f t="shared" si="28"/>
        <v>244</v>
      </c>
      <c r="BD64" s="169">
        <v>-1</v>
      </c>
      <c r="BE64" s="170">
        <v>-5.5</v>
      </c>
      <c r="BF64" s="29">
        <v>17</v>
      </c>
      <c r="BG64" s="31">
        <v>6</v>
      </c>
      <c r="BH64" s="31">
        <f t="shared" si="29"/>
        <v>86</v>
      </c>
      <c r="BI64" s="178">
        <v>0.7</v>
      </c>
      <c r="BJ64" s="179">
        <v>-4.4000000000000004</v>
      </c>
      <c r="BK64" s="27">
        <v>65</v>
      </c>
      <c r="BL64" s="27">
        <v>9</v>
      </c>
      <c r="BM64" s="27">
        <f t="shared" si="30"/>
        <v>284</v>
      </c>
      <c r="BN64" s="169">
        <v>-3.7</v>
      </c>
      <c r="BO64" s="170">
        <v>-8.8000000000000007</v>
      </c>
      <c r="BP64" s="29">
        <v>27</v>
      </c>
      <c r="BQ64" s="31">
        <v>2</v>
      </c>
      <c r="BR64" s="31">
        <f t="shared" si="31"/>
        <v>132</v>
      </c>
      <c r="BS64" s="178">
        <v>-3</v>
      </c>
      <c r="BT64" s="179">
        <v>-6.6</v>
      </c>
      <c r="BU64" s="27">
        <v>21</v>
      </c>
      <c r="BV64" s="27">
        <v>0</v>
      </c>
      <c r="BW64" s="27">
        <f t="shared" si="32"/>
        <v>210</v>
      </c>
      <c r="BX64" s="169">
        <v>0.1</v>
      </c>
      <c r="BY64" s="170">
        <v>-8.1</v>
      </c>
      <c r="BZ64" s="29">
        <v>41</v>
      </c>
      <c r="CA64" s="31">
        <v>0</v>
      </c>
      <c r="CB64" s="31">
        <f t="shared" si="33"/>
        <v>155</v>
      </c>
      <c r="CC64" s="178">
        <v>3.3</v>
      </c>
      <c r="CD64" s="179">
        <v>-4.7</v>
      </c>
      <c r="CE64" s="27">
        <v>5</v>
      </c>
      <c r="CF64" s="27">
        <v>1</v>
      </c>
      <c r="CG64" s="27">
        <f t="shared" si="34"/>
        <v>68</v>
      </c>
      <c r="CH64" s="169">
        <v>2.6</v>
      </c>
      <c r="CI64" s="170">
        <v>-3.4</v>
      </c>
      <c r="CJ64" s="29">
        <v>25</v>
      </c>
      <c r="CK64" s="31">
        <v>2</v>
      </c>
      <c r="CL64" s="31">
        <f t="shared" si="35"/>
        <v>112</v>
      </c>
      <c r="CM64" s="178">
        <v>4.0999999999999996</v>
      </c>
      <c r="CN64" s="179">
        <v>-0.7</v>
      </c>
      <c r="CO64" s="32">
        <v>36</v>
      </c>
      <c r="CP64" s="27">
        <v>1</v>
      </c>
      <c r="CQ64" s="27">
        <f t="shared" si="36"/>
        <v>148</v>
      </c>
      <c r="CR64" s="169">
        <v>6.1</v>
      </c>
      <c r="CS64" s="170">
        <v>-1</v>
      </c>
      <c r="CT64" s="29">
        <v>33</v>
      </c>
      <c r="CU64" s="31">
        <v>0</v>
      </c>
      <c r="CV64" s="31">
        <f t="shared" si="37"/>
        <v>104</v>
      </c>
      <c r="CW64" s="178">
        <v>7.2</v>
      </c>
      <c r="CX64" s="179">
        <v>-1.6</v>
      </c>
      <c r="CY64" s="32">
        <v>27</v>
      </c>
      <c r="CZ64" s="27">
        <v>0</v>
      </c>
      <c r="DA64" s="125">
        <v>156</v>
      </c>
      <c r="DB64" s="120">
        <v>71</v>
      </c>
      <c r="DC64" s="85">
        <v>16</v>
      </c>
      <c r="DD64" s="85">
        <f t="shared" si="38"/>
        <v>233</v>
      </c>
      <c r="DE64" s="169">
        <v>-0.1</v>
      </c>
      <c r="DF64" s="170">
        <v>-3.7</v>
      </c>
      <c r="DG64" s="29">
        <v>6</v>
      </c>
      <c r="DH64" s="31">
        <v>0</v>
      </c>
      <c r="DI64" s="31">
        <v>53</v>
      </c>
      <c r="DJ64" s="178">
        <v>1.5</v>
      </c>
      <c r="DK64" s="179">
        <v>-1.2</v>
      </c>
      <c r="DL64" s="32">
        <v>71</v>
      </c>
      <c r="DM64" s="27">
        <v>16</v>
      </c>
      <c r="DN64" s="27">
        <v>233</v>
      </c>
      <c r="DO64" s="27">
        <v>119</v>
      </c>
      <c r="DP64" s="27">
        <v>11</v>
      </c>
      <c r="DQ64" s="27">
        <v>420</v>
      </c>
      <c r="DR64" s="169">
        <v>-4.4000000000000004</v>
      </c>
      <c r="DS64" s="170">
        <v>-8.1999999999999993</v>
      </c>
      <c r="DT64" s="29">
        <v>74</v>
      </c>
      <c r="DU64" s="31">
        <v>1</v>
      </c>
      <c r="DV64" s="31">
        <v>180</v>
      </c>
      <c r="DW64" s="178">
        <v>-1.8</v>
      </c>
      <c r="DX64" s="179">
        <v>-8.1999999999999993</v>
      </c>
      <c r="DY64" s="32">
        <v>119</v>
      </c>
      <c r="DZ64" s="27">
        <v>11</v>
      </c>
      <c r="EA64" s="125">
        <v>420</v>
      </c>
      <c r="EB64" s="32">
        <v>119</v>
      </c>
      <c r="EC64" s="27">
        <v>11</v>
      </c>
      <c r="ED64" s="27">
        <v>420</v>
      </c>
      <c r="EE64" s="169">
        <v>-4.2</v>
      </c>
      <c r="EF64" s="170">
        <v>-8.4</v>
      </c>
      <c r="EG64" s="29">
        <v>17</v>
      </c>
      <c r="EH64" s="31">
        <v>2</v>
      </c>
      <c r="EI64" s="31">
        <v>86</v>
      </c>
      <c r="EJ64" s="178">
        <v>-0.5</v>
      </c>
      <c r="EK64" s="179">
        <v>-7.1</v>
      </c>
      <c r="EL64" s="44">
        <v>7</v>
      </c>
      <c r="EM64" s="28" t="s">
        <v>69</v>
      </c>
      <c r="EN64" s="45">
        <f t="shared" si="39"/>
        <v>66</v>
      </c>
      <c r="EO64" s="194">
        <v>5.0999999999999996</v>
      </c>
      <c r="EP64" s="195">
        <v>1.3</v>
      </c>
      <c r="EQ64" s="32">
        <v>22</v>
      </c>
      <c r="ER64" s="27">
        <v>13</v>
      </c>
      <c r="ES64" s="27">
        <v>132</v>
      </c>
      <c r="ET64" s="169">
        <v>-2.8</v>
      </c>
      <c r="EU64" s="169">
        <v>-7.6</v>
      </c>
      <c r="EV64" s="112">
        <f t="shared" si="19"/>
        <v>179.125</v>
      </c>
    </row>
    <row r="65" spans="1:152" ht="15.75">
      <c r="A65" s="293"/>
      <c r="B65" s="26">
        <v>40898</v>
      </c>
      <c r="C65" s="238">
        <v>98</v>
      </c>
      <c r="D65" s="160">
        <v>0</v>
      </c>
      <c r="E65" s="27">
        <f t="shared" si="20"/>
        <v>257</v>
      </c>
      <c r="F65" s="168">
        <v>-5.5</v>
      </c>
      <c r="G65" s="217">
        <v>-12</v>
      </c>
      <c r="H65" s="218">
        <v>13</v>
      </c>
      <c r="I65" s="161">
        <v>0</v>
      </c>
      <c r="J65" s="27">
        <f t="shared" si="21"/>
        <v>81</v>
      </c>
      <c r="K65" s="177">
        <v>-2.8</v>
      </c>
      <c r="L65" s="219">
        <v>-8.1999999999999993</v>
      </c>
      <c r="M65" s="238">
        <v>24</v>
      </c>
      <c r="N65" s="160">
        <v>0</v>
      </c>
      <c r="O65" s="27">
        <f t="shared" si="22"/>
        <v>152</v>
      </c>
      <c r="P65" s="168">
        <v>-1.5</v>
      </c>
      <c r="Q65" s="217">
        <v>-11.2</v>
      </c>
      <c r="R65" s="218">
        <v>7</v>
      </c>
      <c r="S65" s="161">
        <v>0</v>
      </c>
      <c r="T65" s="31">
        <f t="shared" si="23"/>
        <v>40</v>
      </c>
      <c r="U65" s="177">
        <v>-0.4</v>
      </c>
      <c r="V65" s="219">
        <v>-7.6</v>
      </c>
      <c r="W65" s="220">
        <v>51</v>
      </c>
      <c r="X65" s="162">
        <v>0</v>
      </c>
      <c r="Y65" s="27">
        <v>179</v>
      </c>
      <c r="Z65" s="159">
        <v>0</v>
      </c>
      <c r="AA65" s="221">
        <v>-7.9</v>
      </c>
      <c r="AB65" s="222">
        <v>36</v>
      </c>
      <c r="AC65" s="163">
        <v>5</v>
      </c>
      <c r="AD65" s="31">
        <f t="shared" si="24"/>
        <v>87</v>
      </c>
      <c r="AE65" s="186">
        <v>4.0999999999999996</v>
      </c>
      <c r="AF65" s="223">
        <v>-2.4</v>
      </c>
      <c r="AG65" s="220">
        <v>39</v>
      </c>
      <c r="AH65" s="162">
        <v>1</v>
      </c>
      <c r="AI65" s="27">
        <v>123</v>
      </c>
      <c r="AJ65" s="193">
        <v>1.2</v>
      </c>
      <c r="AK65" s="224">
        <v>-4.8</v>
      </c>
      <c r="AL65" s="222">
        <v>10</v>
      </c>
      <c r="AM65" s="152">
        <v>5</v>
      </c>
      <c r="AN65" s="31">
        <f t="shared" si="25"/>
        <v>42</v>
      </c>
      <c r="AO65" s="186">
        <v>-0.4</v>
      </c>
      <c r="AP65" s="223">
        <v>-9.3000000000000007</v>
      </c>
      <c r="AQ65" s="220">
        <v>121</v>
      </c>
      <c r="AR65" s="162">
        <v>12</v>
      </c>
      <c r="AS65" s="27">
        <f t="shared" si="26"/>
        <v>353</v>
      </c>
      <c r="AT65" s="193">
        <v>-2.5</v>
      </c>
      <c r="AU65" s="224">
        <v>-14</v>
      </c>
      <c r="AV65" s="151">
        <v>1</v>
      </c>
      <c r="AW65" s="152">
        <v>0</v>
      </c>
      <c r="AX65" s="31">
        <f t="shared" si="27"/>
        <v>72</v>
      </c>
      <c r="AY65" s="186">
        <v>2.1</v>
      </c>
      <c r="AZ65" s="190">
        <v>-4.5</v>
      </c>
      <c r="BA65" s="32">
        <v>31</v>
      </c>
      <c r="BB65" s="27">
        <v>3</v>
      </c>
      <c r="BC65" s="27">
        <f t="shared" si="28"/>
        <v>247</v>
      </c>
      <c r="BD65" s="169">
        <v>0.8</v>
      </c>
      <c r="BE65" s="170">
        <v>-6.3</v>
      </c>
      <c r="BF65" s="29">
        <v>15</v>
      </c>
      <c r="BG65" s="47">
        <v>0</v>
      </c>
      <c r="BH65" s="31">
        <f t="shared" si="29"/>
        <v>86</v>
      </c>
      <c r="BI65" s="178">
        <v>3.4</v>
      </c>
      <c r="BJ65" s="179">
        <v>-5.3</v>
      </c>
      <c r="BK65" s="27">
        <v>57</v>
      </c>
      <c r="BL65" s="27">
        <v>0</v>
      </c>
      <c r="BM65" s="27">
        <f t="shared" si="30"/>
        <v>284</v>
      </c>
      <c r="BN65" s="169">
        <v>0.7</v>
      </c>
      <c r="BO65" s="170">
        <v>-6</v>
      </c>
      <c r="BP65" s="29">
        <v>26</v>
      </c>
      <c r="BQ65" s="47">
        <v>1</v>
      </c>
      <c r="BR65" s="31">
        <f t="shared" si="31"/>
        <v>133</v>
      </c>
      <c r="BS65" s="178">
        <v>0.9</v>
      </c>
      <c r="BT65" s="179">
        <v>-5.5</v>
      </c>
      <c r="BU65" s="27">
        <v>20</v>
      </c>
      <c r="BV65" s="27">
        <v>0</v>
      </c>
      <c r="BW65" s="27">
        <f t="shared" si="32"/>
        <v>210</v>
      </c>
      <c r="BX65" s="169">
        <v>3.2</v>
      </c>
      <c r="BY65" s="170">
        <v>-2.6</v>
      </c>
      <c r="BZ65" s="29">
        <v>39</v>
      </c>
      <c r="CA65" s="47">
        <v>0</v>
      </c>
      <c r="CB65" s="31">
        <f t="shared" si="33"/>
        <v>155</v>
      </c>
      <c r="CC65" s="178">
        <v>4.8</v>
      </c>
      <c r="CD65" s="179">
        <v>0.8</v>
      </c>
      <c r="CE65" s="27">
        <v>2</v>
      </c>
      <c r="CF65" s="27">
        <v>0</v>
      </c>
      <c r="CG65" s="27">
        <f t="shared" si="34"/>
        <v>68</v>
      </c>
      <c r="CH65" s="169">
        <v>3.9</v>
      </c>
      <c r="CI65" s="170">
        <v>-0.3</v>
      </c>
      <c r="CJ65" s="29">
        <v>21</v>
      </c>
      <c r="CK65" s="47">
        <v>0</v>
      </c>
      <c r="CL65" s="31">
        <f t="shared" si="35"/>
        <v>112</v>
      </c>
      <c r="CM65" s="178">
        <v>5.5</v>
      </c>
      <c r="CN65" s="179">
        <v>1.1000000000000001</v>
      </c>
      <c r="CO65" s="32">
        <v>29</v>
      </c>
      <c r="CP65" s="27">
        <v>0</v>
      </c>
      <c r="CQ65" s="27">
        <f t="shared" si="36"/>
        <v>148</v>
      </c>
      <c r="CR65" s="169">
        <v>5.7</v>
      </c>
      <c r="CS65" s="170">
        <v>-6.7</v>
      </c>
      <c r="CT65" s="29">
        <v>22</v>
      </c>
      <c r="CU65" s="47">
        <v>0</v>
      </c>
      <c r="CV65" s="31">
        <f t="shared" si="37"/>
        <v>104</v>
      </c>
      <c r="CW65" s="178">
        <v>6.8</v>
      </c>
      <c r="CX65" s="179">
        <v>-6.3</v>
      </c>
      <c r="CY65" s="32">
        <v>26</v>
      </c>
      <c r="CZ65" s="27">
        <v>0</v>
      </c>
      <c r="DA65" s="125">
        <v>156</v>
      </c>
      <c r="DB65" s="120">
        <v>104</v>
      </c>
      <c r="DC65" s="85">
        <v>38</v>
      </c>
      <c r="DD65" s="85">
        <f t="shared" si="38"/>
        <v>271</v>
      </c>
      <c r="DE65" s="169">
        <v>0</v>
      </c>
      <c r="DF65" s="170">
        <v>-4.9000000000000004</v>
      </c>
      <c r="DG65" s="29">
        <v>6</v>
      </c>
      <c r="DH65" s="47">
        <v>0</v>
      </c>
      <c r="DI65" s="31">
        <v>53</v>
      </c>
      <c r="DJ65" s="178">
        <v>1.7</v>
      </c>
      <c r="DK65" s="179">
        <v>-2.2000000000000002</v>
      </c>
      <c r="DL65" s="32">
        <v>104</v>
      </c>
      <c r="DM65" s="27">
        <v>38</v>
      </c>
      <c r="DN65" s="27">
        <v>271</v>
      </c>
      <c r="DO65" s="27">
        <v>112</v>
      </c>
      <c r="DP65" s="27">
        <v>5</v>
      </c>
      <c r="DQ65" s="27">
        <v>425</v>
      </c>
      <c r="DR65" s="169">
        <v>-1.1000000000000001</v>
      </c>
      <c r="DS65" s="170">
        <v>-4.9000000000000004</v>
      </c>
      <c r="DT65" s="29">
        <v>68</v>
      </c>
      <c r="DU65" s="30" t="s">
        <v>68</v>
      </c>
      <c r="DV65" s="31">
        <v>180</v>
      </c>
      <c r="DW65" s="178">
        <v>0.2</v>
      </c>
      <c r="DX65" s="179">
        <v>-3.6</v>
      </c>
      <c r="DY65" s="32">
        <v>112</v>
      </c>
      <c r="DZ65" s="27">
        <v>5</v>
      </c>
      <c r="EA65" s="125">
        <v>425</v>
      </c>
      <c r="EB65" s="32">
        <v>112</v>
      </c>
      <c r="EC65" s="27">
        <v>5</v>
      </c>
      <c r="ED65" s="27">
        <v>425</v>
      </c>
      <c r="EE65" s="169">
        <v>-5.3</v>
      </c>
      <c r="EF65" s="170">
        <v>-12.8</v>
      </c>
      <c r="EG65" s="29">
        <v>17</v>
      </c>
      <c r="EH65" s="28" t="s">
        <v>69</v>
      </c>
      <c r="EI65" s="31">
        <v>86</v>
      </c>
      <c r="EJ65" s="178">
        <v>-1.3</v>
      </c>
      <c r="EK65" s="179">
        <v>-9.6</v>
      </c>
      <c r="EL65" s="49">
        <v>4</v>
      </c>
      <c r="EM65" s="50">
        <v>2</v>
      </c>
      <c r="EN65" s="45">
        <f t="shared" si="39"/>
        <v>68</v>
      </c>
      <c r="EO65" s="194">
        <v>2.2000000000000002</v>
      </c>
      <c r="EP65" s="195">
        <v>-0.4</v>
      </c>
      <c r="EQ65" s="32">
        <v>18</v>
      </c>
      <c r="ER65" s="27">
        <v>2</v>
      </c>
      <c r="ES65" s="27">
        <v>134</v>
      </c>
      <c r="ET65" s="169">
        <v>-3.7</v>
      </c>
      <c r="EU65" s="169">
        <v>-7.9</v>
      </c>
      <c r="EV65" s="112">
        <f t="shared" si="19"/>
        <v>185</v>
      </c>
    </row>
    <row r="66" spans="1:152" ht="15.75">
      <c r="A66" s="293"/>
      <c r="B66" s="26">
        <v>40899</v>
      </c>
      <c r="C66" s="238">
        <v>89</v>
      </c>
      <c r="D66" s="160">
        <v>0</v>
      </c>
      <c r="E66" s="27">
        <f t="shared" si="20"/>
        <v>257</v>
      </c>
      <c r="F66" s="168">
        <v>-4.3</v>
      </c>
      <c r="G66" s="217">
        <v>-11.9</v>
      </c>
      <c r="H66" s="218">
        <v>13</v>
      </c>
      <c r="I66" s="161">
        <v>0</v>
      </c>
      <c r="J66" s="27">
        <f t="shared" si="21"/>
        <v>81</v>
      </c>
      <c r="K66" s="177">
        <v>-1.6</v>
      </c>
      <c r="L66" s="219">
        <v>-5.6</v>
      </c>
      <c r="M66" s="238">
        <v>84</v>
      </c>
      <c r="N66" s="160">
        <v>61</v>
      </c>
      <c r="O66" s="27">
        <f t="shared" si="22"/>
        <v>213</v>
      </c>
      <c r="P66" s="168">
        <v>-2.6</v>
      </c>
      <c r="Q66" s="217">
        <v>-9.4</v>
      </c>
      <c r="R66" s="218">
        <v>8</v>
      </c>
      <c r="S66" s="161">
        <v>3</v>
      </c>
      <c r="T66" s="31">
        <f t="shared" si="23"/>
        <v>43</v>
      </c>
      <c r="U66" s="177">
        <v>-0.3</v>
      </c>
      <c r="V66" s="219">
        <v>-7.5</v>
      </c>
      <c r="W66" s="220">
        <v>45</v>
      </c>
      <c r="X66" s="162">
        <v>0</v>
      </c>
      <c r="Y66" s="27">
        <v>179</v>
      </c>
      <c r="Z66" s="159">
        <v>2.1</v>
      </c>
      <c r="AA66" s="221">
        <v>-10.6</v>
      </c>
      <c r="AB66" s="222">
        <v>34</v>
      </c>
      <c r="AC66" s="163">
        <v>3</v>
      </c>
      <c r="AD66" s="31">
        <f t="shared" si="24"/>
        <v>90</v>
      </c>
      <c r="AE66" s="186">
        <v>2.4</v>
      </c>
      <c r="AF66" s="223">
        <v>-5.6</v>
      </c>
      <c r="AG66" s="220">
        <v>39</v>
      </c>
      <c r="AH66" s="162">
        <v>7</v>
      </c>
      <c r="AI66" s="27">
        <v>130</v>
      </c>
      <c r="AJ66" s="193">
        <v>-2.2999999999999998</v>
      </c>
      <c r="AK66" s="224">
        <v>-10.8</v>
      </c>
      <c r="AL66" s="222">
        <v>9</v>
      </c>
      <c r="AM66" s="152">
        <v>0</v>
      </c>
      <c r="AN66" s="31">
        <f t="shared" si="25"/>
        <v>42</v>
      </c>
      <c r="AO66" s="186">
        <v>3.3</v>
      </c>
      <c r="AP66" s="223">
        <v>-2.2999999999999998</v>
      </c>
      <c r="AQ66" s="220">
        <v>136</v>
      </c>
      <c r="AR66" s="162">
        <v>26</v>
      </c>
      <c r="AS66" s="27">
        <f t="shared" si="26"/>
        <v>379</v>
      </c>
      <c r="AT66" s="193">
        <v>1.8</v>
      </c>
      <c r="AU66" s="224">
        <v>-2.7</v>
      </c>
      <c r="AV66" s="151">
        <v>1</v>
      </c>
      <c r="AW66" s="152">
        <v>1</v>
      </c>
      <c r="AX66" s="31">
        <f t="shared" si="27"/>
        <v>73</v>
      </c>
      <c r="AY66" s="186">
        <v>-0.2</v>
      </c>
      <c r="AZ66" s="190">
        <v>-5.2</v>
      </c>
      <c r="BA66" s="32">
        <v>30</v>
      </c>
      <c r="BB66" s="34">
        <v>2</v>
      </c>
      <c r="BC66" s="27">
        <f t="shared" si="28"/>
        <v>249</v>
      </c>
      <c r="BD66" s="169">
        <v>1.3</v>
      </c>
      <c r="BE66" s="170">
        <v>-2.4</v>
      </c>
      <c r="BF66" s="29">
        <v>13</v>
      </c>
      <c r="BG66" s="47">
        <v>0</v>
      </c>
      <c r="BH66" s="31">
        <f t="shared" si="29"/>
        <v>86</v>
      </c>
      <c r="BI66" s="178">
        <v>2.8</v>
      </c>
      <c r="BJ66" s="179">
        <v>0.7</v>
      </c>
      <c r="BK66" s="27">
        <v>57</v>
      </c>
      <c r="BL66" s="34">
        <v>3</v>
      </c>
      <c r="BM66" s="27">
        <f t="shared" si="30"/>
        <v>287</v>
      </c>
      <c r="BN66" s="169">
        <v>3.4</v>
      </c>
      <c r="BO66" s="170">
        <v>-0.8</v>
      </c>
      <c r="BP66" s="29">
        <v>27</v>
      </c>
      <c r="BQ66" s="47">
        <v>2</v>
      </c>
      <c r="BR66" s="31">
        <f t="shared" si="31"/>
        <v>135</v>
      </c>
      <c r="BS66" s="178">
        <v>4</v>
      </c>
      <c r="BT66" s="179">
        <v>-1.9</v>
      </c>
      <c r="BU66" s="27">
        <v>18</v>
      </c>
      <c r="BV66" s="34">
        <v>0</v>
      </c>
      <c r="BW66" s="27">
        <f t="shared" si="32"/>
        <v>210</v>
      </c>
      <c r="BX66" s="169">
        <v>0.4</v>
      </c>
      <c r="BY66" s="170">
        <v>-2.8</v>
      </c>
      <c r="BZ66" s="29">
        <v>36</v>
      </c>
      <c r="CA66" s="47">
        <v>0</v>
      </c>
      <c r="CB66" s="31">
        <f t="shared" si="33"/>
        <v>155</v>
      </c>
      <c r="CC66" s="178">
        <v>2.7</v>
      </c>
      <c r="CD66" s="179">
        <v>-0.8</v>
      </c>
      <c r="CE66" s="27">
        <v>3</v>
      </c>
      <c r="CF66" s="34">
        <v>3</v>
      </c>
      <c r="CG66" s="27">
        <f t="shared" si="34"/>
        <v>71</v>
      </c>
      <c r="CH66" s="169">
        <v>0.2</v>
      </c>
      <c r="CI66" s="170">
        <v>-6.6</v>
      </c>
      <c r="CJ66" s="29">
        <v>14</v>
      </c>
      <c r="CK66" s="47">
        <v>0</v>
      </c>
      <c r="CL66" s="31">
        <f t="shared" si="35"/>
        <v>112</v>
      </c>
      <c r="CM66" s="178">
        <v>2.5</v>
      </c>
      <c r="CN66" s="179">
        <v>-2.9</v>
      </c>
      <c r="CO66" s="32">
        <v>28</v>
      </c>
      <c r="CP66" s="34">
        <v>0</v>
      </c>
      <c r="CQ66" s="27">
        <f t="shared" si="36"/>
        <v>148</v>
      </c>
      <c r="CR66" s="169">
        <v>-5</v>
      </c>
      <c r="CS66" s="170">
        <v>-8.3000000000000007</v>
      </c>
      <c r="CT66" s="29">
        <v>2</v>
      </c>
      <c r="CU66" s="47">
        <v>0</v>
      </c>
      <c r="CV66" s="31">
        <f t="shared" si="37"/>
        <v>104</v>
      </c>
      <c r="CW66" s="178">
        <v>-5.4</v>
      </c>
      <c r="CX66" s="179">
        <v>-7.8</v>
      </c>
      <c r="CY66" s="32">
        <v>24</v>
      </c>
      <c r="CZ66" s="34">
        <v>0</v>
      </c>
      <c r="DA66" s="125">
        <v>156</v>
      </c>
      <c r="DB66" s="120">
        <v>85</v>
      </c>
      <c r="DC66" s="85">
        <v>0</v>
      </c>
      <c r="DD66" s="85">
        <f t="shared" si="38"/>
        <v>271</v>
      </c>
      <c r="DE66" s="169">
        <v>-4.0999999999999996</v>
      </c>
      <c r="DF66" s="170">
        <v>-9.6</v>
      </c>
      <c r="DG66" s="29">
        <v>9</v>
      </c>
      <c r="DH66" s="47">
        <v>3</v>
      </c>
      <c r="DI66" s="31">
        <v>56</v>
      </c>
      <c r="DJ66" s="178">
        <v>-1.1000000000000001</v>
      </c>
      <c r="DK66" s="179">
        <v>-4.0999999999999996</v>
      </c>
      <c r="DL66" s="32">
        <v>85</v>
      </c>
      <c r="DM66" s="28" t="s">
        <v>69</v>
      </c>
      <c r="DN66" s="27">
        <v>271</v>
      </c>
      <c r="DO66" s="27">
        <v>102</v>
      </c>
      <c r="DP66" s="28" t="s">
        <v>69</v>
      </c>
      <c r="DQ66" s="27">
        <v>425</v>
      </c>
      <c r="DR66" s="169">
        <v>0.2</v>
      </c>
      <c r="DS66" s="170">
        <v>-9.1</v>
      </c>
      <c r="DT66" s="29">
        <v>64</v>
      </c>
      <c r="DU66" s="30" t="s">
        <v>68</v>
      </c>
      <c r="DV66" s="31">
        <v>180</v>
      </c>
      <c r="DW66" s="178">
        <v>0.7</v>
      </c>
      <c r="DX66" s="179">
        <v>-3.2</v>
      </c>
      <c r="DY66" s="32">
        <v>102</v>
      </c>
      <c r="DZ66" s="28" t="s">
        <v>69</v>
      </c>
      <c r="EA66" s="125">
        <v>425</v>
      </c>
      <c r="EB66" s="32">
        <v>102</v>
      </c>
      <c r="EC66" s="270" t="s">
        <v>69</v>
      </c>
      <c r="ED66" s="27">
        <v>425</v>
      </c>
      <c r="EE66" s="169">
        <v>-3.7</v>
      </c>
      <c r="EF66" s="170">
        <v>-12.8</v>
      </c>
      <c r="EG66" s="29">
        <v>16</v>
      </c>
      <c r="EH66" s="28" t="s">
        <v>69</v>
      </c>
      <c r="EI66" s="31">
        <v>86</v>
      </c>
      <c r="EJ66" s="178">
        <v>-1.2</v>
      </c>
      <c r="EK66" s="179">
        <v>-7.7</v>
      </c>
      <c r="EL66" s="49">
        <v>3</v>
      </c>
      <c r="EM66" s="50">
        <v>1</v>
      </c>
      <c r="EN66" s="45">
        <f t="shared" si="39"/>
        <v>69</v>
      </c>
      <c r="EO66" s="194">
        <v>-0.4</v>
      </c>
      <c r="EP66" s="195">
        <v>-4.9000000000000004</v>
      </c>
      <c r="EQ66" s="32">
        <v>30</v>
      </c>
      <c r="ER66" s="27">
        <v>18</v>
      </c>
      <c r="ES66" s="27">
        <v>152</v>
      </c>
      <c r="ET66" s="169">
        <v>-0.2</v>
      </c>
      <c r="EU66" s="169">
        <v>-4.7</v>
      </c>
      <c r="EV66" s="112">
        <f t="shared" si="19"/>
        <v>187.75</v>
      </c>
    </row>
    <row r="67" spans="1:152" ht="15.75">
      <c r="A67" s="293"/>
      <c r="B67" s="36">
        <v>40900</v>
      </c>
      <c r="C67" s="238">
        <v>92</v>
      </c>
      <c r="D67" s="160">
        <v>8</v>
      </c>
      <c r="E67" s="27">
        <f t="shared" si="20"/>
        <v>265</v>
      </c>
      <c r="F67" s="168">
        <v>-1.2</v>
      </c>
      <c r="G67" s="217">
        <v>-12.6</v>
      </c>
      <c r="H67" s="218">
        <v>19</v>
      </c>
      <c r="I67" s="161">
        <v>6</v>
      </c>
      <c r="J67" s="27">
        <f t="shared" si="21"/>
        <v>87</v>
      </c>
      <c r="K67" s="177">
        <v>0</v>
      </c>
      <c r="L67" s="219">
        <v>-7</v>
      </c>
      <c r="M67" s="238">
        <v>86</v>
      </c>
      <c r="N67" s="160">
        <v>20</v>
      </c>
      <c r="O67" s="27">
        <f t="shared" si="22"/>
        <v>233</v>
      </c>
      <c r="P67" s="168">
        <v>-4.2</v>
      </c>
      <c r="Q67" s="217">
        <v>-9.1999999999999993</v>
      </c>
      <c r="R67" s="218">
        <v>8</v>
      </c>
      <c r="S67" s="161">
        <v>0</v>
      </c>
      <c r="T67" s="31">
        <f t="shared" si="23"/>
        <v>43</v>
      </c>
      <c r="U67" s="177">
        <v>-3.7</v>
      </c>
      <c r="V67" s="219">
        <v>-8.1999999999999993</v>
      </c>
      <c r="W67" s="220">
        <v>45</v>
      </c>
      <c r="X67" s="162">
        <v>7</v>
      </c>
      <c r="Y67" s="27">
        <v>186</v>
      </c>
      <c r="Z67" s="159">
        <v>3.7</v>
      </c>
      <c r="AA67" s="221">
        <v>0.1</v>
      </c>
      <c r="AB67" s="222">
        <v>50</v>
      </c>
      <c r="AC67" s="163">
        <v>19</v>
      </c>
      <c r="AD67" s="31">
        <f t="shared" si="24"/>
        <v>109</v>
      </c>
      <c r="AE67" s="186">
        <v>-0.6</v>
      </c>
      <c r="AF67" s="223">
        <v>-6.6</v>
      </c>
      <c r="AG67" s="220">
        <v>46</v>
      </c>
      <c r="AH67" s="162">
        <v>12</v>
      </c>
      <c r="AI67" s="27">
        <v>142</v>
      </c>
      <c r="AJ67" s="193">
        <v>-1.3</v>
      </c>
      <c r="AK67" s="224">
        <v>-12</v>
      </c>
      <c r="AL67" s="222">
        <v>8</v>
      </c>
      <c r="AM67" s="152">
        <v>0</v>
      </c>
      <c r="AN67" s="31">
        <f t="shared" si="25"/>
        <v>42</v>
      </c>
      <c r="AO67" s="186">
        <v>4.8</v>
      </c>
      <c r="AP67" s="223">
        <v>-2.5</v>
      </c>
      <c r="AQ67" s="220">
        <v>120</v>
      </c>
      <c r="AR67" s="162">
        <v>0</v>
      </c>
      <c r="AS67" s="27">
        <f t="shared" si="26"/>
        <v>379</v>
      </c>
      <c r="AT67" s="193">
        <v>3.6</v>
      </c>
      <c r="AU67" s="224">
        <v>-2.4</v>
      </c>
      <c r="AV67" s="151">
        <v>1</v>
      </c>
      <c r="AW67" s="152">
        <v>0</v>
      </c>
      <c r="AX67" s="31">
        <f t="shared" si="27"/>
        <v>73</v>
      </c>
      <c r="AY67" s="186">
        <v>-1</v>
      </c>
      <c r="AZ67" s="190">
        <v>-6.7</v>
      </c>
      <c r="BA67" s="32">
        <v>27</v>
      </c>
      <c r="BB67" s="27">
        <v>3</v>
      </c>
      <c r="BC67" s="27">
        <f t="shared" si="28"/>
        <v>252</v>
      </c>
      <c r="BD67" s="169">
        <v>2.5</v>
      </c>
      <c r="BE67" s="170">
        <v>-3</v>
      </c>
      <c r="BF67" s="29">
        <v>11</v>
      </c>
      <c r="BG67" s="31">
        <v>1</v>
      </c>
      <c r="BH67" s="31">
        <f t="shared" si="29"/>
        <v>87</v>
      </c>
      <c r="BI67" s="178">
        <v>4.3</v>
      </c>
      <c r="BJ67" s="179">
        <v>-1</v>
      </c>
      <c r="BK67" s="27">
        <v>52</v>
      </c>
      <c r="BL67" s="27">
        <v>0</v>
      </c>
      <c r="BM67" s="27">
        <f t="shared" si="30"/>
        <v>287</v>
      </c>
      <c r="BN67" s="169">
        <v>3.1</v>
      </c>
      <c r="BO67" s="170">
        <v>-3.3</v>
      </c>
      <c r="BP67" s="29">
        <v>25</v>
      </c>
      <c r="BQ67" s="31">
        <v>0</v>
      </c>
      <c r="BR67" s="31">
        <f t="shared" si="31"/>
        <v>135</v>
      </c>
      <c r="BS67" s="178">
        <v>5.2</v>
      </c>
      <c r="BT67" s="179">
        <v>-1.1000000000000001</v>
      </c>
      <c r="BU67" s="27">
        <v>38</v>
      </c>
      <c r="BV67" s="27">
        <v>21</v>
      </c>
      <c r="BW67" s="27">
        <f t="shared" si="32"/>
        <v>231</v>
      </c>
      <c r="BX67" s="169">
        <v>-0.3</v>
      </c>
      <c r="BY67" s="170">
        <v>-5.9</v>
      </c>
      <c r="BZ67" s="29">
        <v>74</v>
      </c>
      <c r="CA67" s="31">
        <v>39</v>
      </c>
      <c r="CB67" s="31">
        <f t="shared" si="33"/>
        <v>194</v>
      </c>
      <c r="CC67" s="178">
        <v>0.3</v>
      </c>
      <c r="CD67" s="179">
        <v>-4</v>
      </c>
      <c r="CE67" s="27">
        <v>2</v>
      </c>
      <c r="CF67" s="27">
        <v>0</v>
      </c>
      <c r="CG67" s="27">
        <f t="shared" si="34"/>
        <v>71</v>
      </c>
      <c r="CH67" s="169">
        <v>2.7</v>
      </c>
      <c r="CI67" s="170">
        <v>-9.8000000000000007</v>
      </c>
      <c r="CJ67" s="29">
        <v>13</v>
      </c>
      <c r="CK67" s="31">
        <v>0</v>
      </c>
      <c r="CL67" s="31">
        <f t="shared" si="35"/>
        <v>112</v>
      </c>
      <c r="CM67" s="178">
        <v>3.6</v>
      </c>
      <c r="CN67" s="179">
        <v>-5.8</v>
      </c>
      <c r="CO67" s="32">
        <v>42</v>
      </c>
      <c r="CP67" s="27">
        <v>15</v>
      </c>
      <c r="CQ67" s="27">
        <f t="shared" si="36"/>
        <v>163</v>
      </c>
      <c r="CR67" s="169">
        <v>-2.5</v>
      </c>
      <c r="CS67" s="170">
        <v>-8.5</v>
      </c>
      <c r="CT67" s="29">
        <v>30</v>
      </c>
      <c r="CU67" s="31">
        <v>11</v>
      </c>
      <c r="CV67" s="31">
        <f t="shared" si="37"/>
        <v>115</v>
      </c>
      <c r="CW67" s="178">
        <v>-0.2</v>
      </c>
      <c r="CX67" s="179">
        <v>-8</v>
      </c>
      <c r="CY67" s="32">
        <v>34</v>
      </c>
      <c r="CZ67" s="27">
        <v>10</v>
      </c>
      <c r="DA67" s="125">
        <v>166</v>
      </c>
      <c r="DB67" s="120">
        <v>88</v>
      </c>
      <c r="DC67" s="85">
        <v>9</v>
      </c>
      <c r="DD67" s="85">
        <f t="shared" si="38"/>
        <v>280</v>
      </c>
      <c r="DE67" s="169">
        <v>-1.8</v>
      </c>
      <c r="DF67" s="170">
        <v>-7.3</v>
      </c>
      <c r="DG67" s="29">
        <v>31</v>
      </c>
      <c r="DH67" s="31">
        <v>22</v>
      </c>
      <c r="DI67" s="31">
        <v>78</v>
      </c>
      <c r="DJ67" s="178">
        <v>-0.2</v>
      </c>
      <c r="DK67" s="179">
        <v>-3.1</v>
      </c>
      <c r="DL67" s="32">
        <v>88</v>
      </c>
      <c r="DM67" s="27">
        <v>9</v>
      </c>
      <c r="DN67" s="27">
        <v>280</v>
      </c>
      <c r="DO67" s="27">
        <v>97</v>
      </c>
      <c r="DP67" s="27">
        <v>3</v>
      </c>
      <c r="DQ67" s="27">
        <v>428</v>
      </c>
      <c r="DR67" s="169">
        <v>-4.5</v>
      </c>
      <c r="DS67" s="170">
        <v>-13.4</v>
      </c>
      <c r="DT67" s="29">
        <v>70</v>
      </c>
      <c r="DU67" s="31">
        <v>9</v>
      </c>
      <c r="DV67" s="31">
        <v>189</v>
      </c>
      <c r="DW67" s="178">
        <v>-2.2000000000000002</v>
      </c>
      <c r="DX67" s="179">
        <v>-7.3</v>
      </c>
      <c r="DY67" s="32">
        <v>97</v>
      </c>
      <c r="DZ67" s="27">
        <v>3</v>
      </c>
      <c r="EA67" s="125">
        <v>428</v>
      </c>
      <c r="EB67" s="32">
        <v>97</v>
      </c>
      <c r="EC67" s="27">
        <v>3</v>
      </c>
      <c r="ED67" s="27">
        <v>428</v>
      </c>
      <c r="EE67" s="169">
        <v>1.2</v>
      </c>
      <c r="EF67" s="170">
        <v>-0.4</v>
      </c>
      <c r="EG67" s="29">
        <v>31</v>
      </c>
      <c r="EH67" s="31">
        <v>17</v>
      </c>
      <c r="EI67" s="31">
        <v>103</v>
      </c>
      <c r="EJ67" s="178">
        <v>2</v>
      </c>
      <c r="EK67" s="179">
        <v>-1.5</v>
      </c>
      <c r="EL67" s="49">
        <v>4</v>
      </c>
      <c r="EM67" s="50">
        <v>3</v>
      </c>
      <c r="EN67" s="45">
        <f t="shared" si="39"/>
        <v>72</v>
      </c>
      <c r="EO67" s="194">
        <v>1</v>
      </c>
      <c r="EP67" s="195">
        <v>-1.1000000000000001</v>
      </c>
      <c r="EQ67" s="32">
        <v>35</v>
      </c>
      <c r="ER67" s="27">
        <v>11</v>
      </c>
      <c r="ES67" s="27">
        <v>163</v>
      </c>
      <c r="ET67" s="169">
        <v>-0.1</v>
      </c>
      <c r="EU67" s="169">
        <v>-7.1</v>
      </c>
      <c r="EV67" s="112">
        <f t="shared" si="19"/>
        <v>196.75</v>
      </c>
    </row>
    <row r="68" spans="1:152" ht="15.75">
      <c r="A68" s="293"/>
      <c r="B68" s="26">
        <v>40901</v>
      </c>
      <c r="C68" s="238">
        <v>84</v>
      </c>
      <c r="D68" s="160">
        <v>0</v>
      </c>
      <c r="E68" s="27">
        <f t="shared" si="20"/>
        <v>265</v>
      </c>
      <c r="F68" s="168">
        <v>-2.2999999999999998</v>
      </c>
      <c r="G68" s="217">
        <v>-14.5</v>
      </c>
      <c r="H68" s="218">
        <v>28</v>
      </c>
      <c r="I68" s="161">
        <v>11</v>
      </c>
      <c r="J68" s="27">
        <f t="shared" si="21"/>
        <v>98</v>
      </c>
      <c r="K68" s="177">
        <v>-0.5</v>
      </c>
      <c r="L68" s="219">
        <v>-8.4</v>
      </c>
      <c r="M68" s="238">
        <v>109</v>
      </c>
      <c r="N68" s="160">
        <v>33</v>
      </c>
      <c r="O68" s="27">
        <f t="shared" si="22"/>
        <v>266</v>
      </c>
      <c r="P68" s="168">
        <v>-2.8</v>
      </c>
      <c r="Q68" s="217">
        <v>-10.9</v>
      </c>
      <c r="R68" s="218">
        <v>8</v>
      </c>
      <c r="S68" s="161">
        <v>0</v>
      </c>
      <c r="T68" s="31">
        <f t="shared" si="23"/>
        <v>43</v>
      </c>
      <c r="U68" s="177">
        <v>-1.2</v>
      </c>
      <c r="V68" s="219">
        <v>-6.1</v>
      </c>
      <c r="W68" s="220">
        <v>48</v>
      </c>
      <c r="X68" s="162">
        <v>6</v>
      </c>
      <c r="Y68" s="27">
        <v>192</v>
      </c>
      <c r="Z68" s="159">
        <v>2.7</v>
      </c>
      <c r="AA68" s="221">
        <v>-4.3</v>
      </c>
      <c r="AB68" s="222">
        <v>44</v>
      </c>
      <c r="AC68" s="163">
        <v>0</v>
      </c>
      <c r="AD68" s="31">
        <f t="shared" si="24"/>
        <v>109</v>
      </c>
      <c r="AE68" s="186">
        <v>-2.5</v>
      </c>
      <c r="AF68" s="223">
        <v>-6.9</v>
      </c>
      <c r="AG68" s="220">
        <v>49</v>
      </c>
      <c r="AH68" s="162">
        <v>12</v>
      </c>
      <c r="AI68" s="27">
        <v>154</v>
      </c>
      <c r="AJ68" s="193">
        <v>-2.9</v>
      </c>
      <c r="AK68" s="224">
        <v>-7.8</v>
      </c>
      <c r="AL68" s="222">
        <v>7</v>
      </c>
      <c r="AM68" s="152">
        <v>0</v>
      </c>
      <c r="AN68" s="31">
        <f t="shared" si="25"/>
        <v>42</v>
      </c>
      <c r="AO68" s="186">
        <v>7.3</v>
      </c>
      <c r="AP68" s="223">
        <v>-1.1000000000000001</v>
      </c>
      <c r="AQ68" s="220">
        <v>110</v>
      </c>
      <c r="AR68" s="162">
        <v>0</v>
      </c>
      <c r="AS68" s="27">
        <f t="shared" si="26"/>
        <v>379</v>
      </c>
      <c r="AT68" s="193">
        <v>4.5999999999999996</v>
      </c>
      <c r="AU68" s="224">
        <v>-2.1</v>
      </c>
      <c r="AV68" s="151">
        <v>1</v>
      </c>
      <c r="AW68" s="152">
        <v>0</v>
      </c>
      <c r="AX68" s="31">
        <f t="shared" si="27"/>
        <v>73</v>
      </c>
      <c r="AY68" s="186">
        <v>-3.2</v>
      </c>
      <c r="AZ68" s="190">
        <v>-6.3</v>
      </c>
      <c r="BA68" s="32">
        <v>31</v>
      </c>
      <c r="BB68" s="34">
        <v>6</v>
      </c>
      <c r="BC68" s="27">
        <f t="shared" si="28"/>
        <v>258</v>
      </c>
      <c r="BD68" s="169">
        <v>-1.4</v>
      </c>
      <c r="BE68" s="170">
        <v>-5.2</v>
      </c>
      <c r="BF68" s="29">
        <v>13</v>
      </c>
      <c r="BG68" s="31">
        <v>4</v>
      </c>
      <c r="BH68" s="31">
        <f t="shared" si="29"/>
        <v>91</v>
      </c>
      <c r="BI68" s="178">
        <v>-1</v>
      </c>
      <c r="BJ68" s="179">
        <v>-4.0999999999999996</v>
      </c>
      <c r="BK68" s="27">
        <v>48</v>
      </c>
      <c r="BL68" s="34">
        <v>0</v>
      </c>
      <c r="BM68" s="27">
        <f t="shared" si="30"/>
        <v>287</v>
      </c>
      <c r="BN68" s="169">
        <v>7.1</v>
      </c>
      <c r="BO68" s="170">
        <v>-6.7</v>
      </c>
      <c r="BP68" s="29">
        <v>22</v>
      </c>
      <c r="BQ68" s="31">
        <v>0</v>
      </c>
      <c r="BR68" s="31">
        <f t="shared" si="31"/>
        <v>135</v>
      </c>
      <c r="BS68" s="178">
        <v>5.8</v>
      </c>
      <c r="BT68" s="179">
        <v>-3.5</v>
      </c>
      <c r="BU68" s="27">
        <v>35</v>
      </c>
      <c r="BV68" s="34">
        <v>0</v>
      </c>
      <c r="BW68" s="27">
        <f t="shared" si="32"/>
        <v>231</v>
      </c>
      <c r="BX68" s="169">
        <v>-4.2</v>
      </c>
      <c r="BY68" s="170">
        <v>-10.6</v>
      </c>
      <c r="BZ68" s="29">
        <v>92</v>
      </c>
      <c r="CA68" s="31">
        <v>22</v>
      </c>
      <c r="CB68" s="31">
        <f t="shared" si="33"/>
        <v>216</v>
      </c>
      <c r="CC68" s="178">
        <v>-1.9</v>
      </c>
      <c r="CD68" s="179">
        <v>-7.1</v>
      </c>
      <c r="CE68" s="27">
        <v>1</v>
      </c>
      <c r="CF68" s="34">
        <v>0</v>
      </c>
      <c r="CG68" s="27">
        <f t="shared" si="34"/>
        <v>71</v>
      </c>
      <c r="CH68" s="169">
        <v>6.5</v>
      </c>
      <c r="CI68" s="170">
        <v>-1.7</v>
      </c>
      <c r="CJ68" s="29">
        <v>13</v>
      </c>
      <c r="CK68" s="31">
        <v>0</v>
      </c>
      <c r="CL68" s="31">
        <f t="shared" si="35"/>
        <v>112</v>
      </c>
      <c r="CM68" s="178">
        <v>8.5</v>
      </c>
      <c r="CN68" s="179">
        <v>1.8</v>
      </c>
      <c r="CO68" s="32">
        <v>45</v>
      </c>
      <c r="CP68" s="34">
        <v>7</v>
      </c>
      <c r="CQ68" s="27">
        <f t="shared" si="36"/>
        <v>170</v>
      </c>
      <c r="CR68" s="169">
        <v>-1</v>
      </c>
      <c r="CS68" s="170">
        <v>-5.4</v>
      </c>
      <c r="CT68" s="29">
        <v>30</v>
      </c>
      <c r="CU68" s="31">
        <v>2</v>
      </c>
      <c r="CV68" s="31">
        <f t="shared" si="37"/>
        <v>117</v>
      </c>
      <c r="CW68" s="178">
        <v>-0.7</v>
      </c>
      <c r="CX68" s="179">
        <v>-7</v>
      </c>
      <c r="CY68" s="32">
        <v>31</v>
      </c>
      <c r="CZ68" s="34">
        <v>0</v>
      </c>
      <c r="DA68" s="125">
        <f>DA67+CZ68</f>
        <v>166</v>
      </c>
      <c r="DB68" s="120">
        <v>83</v>
      </c>
      <c r="DC68" s="85">
        <v>5</v>
      </c>
      <c r="DD68" s="85">
        <f t="shared" si="38"/>
        <v>285</v>
      </c>
      <c r="DE68" s="169">
        <v>-2</v>
      </c>
      <c r="DF68" s="170">
        <v>-9</v>
      </c>
      <c r="DG68" s="29">
        <v>28</v>
      </c>
      <c r="DH68" s="31">
        <v>1</v>
      </c>
      <c r="DI68" s="31">
        <v>79</v>
      </c>
      <c r="DJ68" s="178">
        <v>0.4</v>
      </c>
      <c r="DK68" s="179">
        <v>-5.2</v>
      </c>
      <c r="DL68" s="32">
        <v>83</v>
      </c>
      <c r="DM68" s="34">
        <v>5</v>
      </c>
      <c r="DN68" s="27">
        <v>285</v>
      </c>
      <c r="DO68" s="27">
        <v>95</v>
      </c>
      <c r="DP68" s="27">
        <v>5</v>
      </c>
      <c r="DQ68" s="27">
        <v>433</v>
      </c>
      <c r="DR68" s="169">
        <v>-8.4</v>
      </c>
      <c r="DS68" s="170">
        <v>-17.7</v>
      </c>
      <c r="DT68" s="29">
        <v>72</v>
      </c>
      <c r="DU68" s="31">
        <v>7</v>
      </c>
      <c r="DV68" s="31">
        <v>196</v>
      </c>
      <c r="DW68" s="178">
        <v>-5.9</v>
      </c>
      <c r="DX68" s="179">
        <v>-11.3</v>
      </c>
      <c r="DY68" s="32">
        <v>95</v>
      </c>
      <c r="DZ68" s="27">
        <v>5</v>
      </c>
      <c r="EA68" s="125">
        <v>433</v>
      </c>
      <c r="EB68" s="32">
        <v>95</v>
      </c>
      <c r="EC68" s="27">
        <v>5</v>
      </c>
      <c r="ED68" s="27">
        <v>433</v>
      </c>
      <c r="EE68" s="169">
        <v>-2.2999999999999998</v>
      </c>
      <c r="EF68" s="170">
        <v>-4.8</v>
      </c>
      <c r="EG68" s="29">
        <v>29</v>
      </c>
      <c r="EH68" s="31">
        <v>2</v>
      </c>
      <c r="EI68" s="31">
        <v>105</v>
      </c>
      <c r="EJ68" s="178">
        <v>-1.5</v>
      </c>
      <c r="EK68" s="179">
        <v>-3.2</v>
      </c>
      <c r="EL68" s="49">
        <v>5</v>
      </c>
      <c r="EM68" s="50">
        <v>2</v>
      </c>
      <c r="EN68" s="45">
        <f t="shared" si="39"/>
        <v>74</v>
      </c>
      <c r="EO68" s="194">
        <v>2.1</v>
      </c>
      <c r="EP68" s="195">
        <v>-0.3</v>
      </c>
      <c r="EQ68" s="32">
        <v>39</v>
      </c>
      <c r="ER68" s="27">
        <v>10</v>
      </c>
      <c r="ES68" s="27">
        <v>173</v>
      </c>
      <c r="ET68" s="169">
        <v>-0.6</v>
      </c>
      <c r="EU68" s="169">
        <v>-6.4</v>
      </c>
      <c r="EV68" s="112">
        <f t="shared" si="19"/>
        <v>200.375</v>
      </c>
    </row>
    <row r="69" spans="1:152" ht="15.75">
      <c r="A69" s="293"/>
      <c r="B69" s="26">
        <v>40902</v>
      </c>
      <c r="C69" s="238">
        <v>90</v>
      </c>
      <c r="D69" s="160">
        <v>8</v>
      </c>
      <c r="E69" s="27">
        <f t="shared" si="20"/>
        <v>273</v>
      </c>
      <c r="F69" s="168">
        <v>1.6</v>
      </c>
      <c r="G69" s="217">
        <v>-5.6</v>
      </c>
      <c r="H69" s="218">
        <v>25</v>
      </c>
      <c r="I69" s="161">
        <v>1</v>
      </c>
      <c r="J69" s="27">
        <f t="shared" si="21"/>
        <v>99</v>
      </c>
      <c r="K69" s="177">
        <v>2.1</v>
      </c>
      <c r="L69" s="219">
        <v>-3.5</v>
      </c>
      <c r="M69" s="238">
        <v>90</v>
      </c>
      <c r="N69" s="160">
        <v>0</v>
      </c>
      <c r="O69" s="27">
        <f t="shared" si="22"/>
        <v>266</v>
      </c>
      <c r="P69" s="168">
        <v>-0.2</v>
      </c>
      <c r="Q69" s="217">
        <v>-13.4</v>
      </c>
      <c r="R69" s="218">
        <v>8</v>
      </c>
      <c r="S69" s="161">
        <v>0</v>
      </c>
      <c r="T69" s="31">
        <f t="shared" si="23"/>
        <v>43</v>
      </c>
      <c r="U69" s="177">
        <v>2.2000000000000002</v>
      </c>
      <c r="V69" s="219">
        <v>-7.1</v>
      </c>
      <c r="W69" s="220">
        <v>44</v>
      </c>
      <c r="X69" s="162">
        <v>0</v>
      </c>
      <c r="Y69" s="27">
        <v>192</v>
      </c>
      <c r="Z69" s="159">
        <v>2.2000000000000002</v>
      </c>
      <c r="AA69" s="221">
        <v>-7.5</v>
      </c>
      <c r="AB69" s="222">
        <v>40</v>
      </c>
      <c r="AC69" s="163">
        <v>0</v>
      </c>
      <c r="AD69" s="31">
        <f t="shared" si="24"/>
        <v>109</v>
      </c>
      <c r="AE69" s="186">
        <v>-3.7</v>
      </c>
      <c r="AF69" s="223">
        <v>-10</v>
      </c>
      <c r="AG69" s="220">
        <v>43</v>
      </c>
      <c r="AH69" s="162">
        <v>4</v>
      </c>
      <c r="AI69" s="27">
        <v>158</v>
      </c>
      <c r="AJ69" s="193">
        <v>-4.8</v>
      </c>
      <c r="AK69" s="224">
        <v>-11.2</v>
      </c>
      <c r="AL69" s="222">
        <v>7</v>
      </c>
      <c r="AM69" s="152">
        <v>2</v>
      </c>
      <c r="AN69" s="31">
        <f t="shared" si="25"/>
        <v>44</v>
      </c>
      <c r="AO69" s="186">
        <v>1.5</v>
      </c>
      <c r="AP69" s="223">
        <v>-4.0999999999999996</v>
      </c>
      <c r="AQ69" s="220">
        <v>104</v>
      </c>
      <c r="AR69" s="162">
        <v>5</v>
      </c>
      <c r="AS69" s="27">
        <f t="shared" si="26"/>
        <v>384</v>
      </c>
      <c r="AT69" s="193">
        <v>-0.3</v>
      </c>
      <c r="AU69" s="224">
        <v>-5.5</v>
      </c>
      <c r="AV69" s="151">
        <v>0</v>
      </c>
      <c r="AW69" s="152">
        <v>0</v>
      </c>
      <c r="AX69" s="31">
        <f t="shared" si="27"/>
        <v>73</v>
      </c>
      <c r="AY69" s="186">
        <v>-1</v>
      </c>
      <c r="AZ69" s="190">
        <v>-5.6</v>
      </c>
      <c r="BA69" s="32">
        <v>46</v>
      </c>
      <c r="BB69" s="34">
        <v>17</v>
      </c>
      <c r="BC69" s="27">
        <f t="shared" si="28"/>
        <v>275</v>
      </c>
      <c r="BD69" s="169">
        <v>0</v>
      </c>
      <c r="BE69" s="170">
        <v>-4.5</v>
      </c>
      <c r="BF69" s="29">
        <v>12</v>
      </c>
      <c r="BG69" s="34">
        <v>0</v>
      </c>
      <c r="BH69" s="31">
        <f t="shared" si="29"/>
        <v>91</v>
      </c>
      <c r="BI69" s="178">
        <v>0.9</v>
      </c>
      <c r="BJ69" s="179">
        <v>-3.3</v>
      </c>
      <c r="BK69" s="27">
        <v>37</v>
      </c>
      <c r="BL69" s="34">
        <v>0</v>
      </c>
      <c r="BM69" s="27">
        <f t="shared" si="30"/>
        <v>287</v>
      </c>
      <c r="BN69" s="169">
        <v>8.8000000000000007</v>
      </c>
      <c r="BO69" s="170">
        <v>-5</v>
      </c>
      <c r="BP69" s="29">
        <v>17</v>
      </c>
      <c r="BQ69" s="34">
        <v>0</v>
      </c>
      <c r="BR69" s="31">
        <f t="shared" si="31"/>
        <v>135</v>
      </c>
      <c r="BS69" s="178">
        <v>8.8000000000000007</v>
      </c>
      <c r="BT69" s="179">
        <v>-4</v>
      </c>
      <c r="BU69" s="27">
        <v>34</v>
      </c>
      <c r="BV69" s="34">
        <v>1</v>
      </c>
      <c r="BW69" s="27">
        <f t="shared" si="32"/>
        <v>232</v>
      </c>
      <c r="BX69" s="169">
        <v>-0.9</v>
      </c>
      <c r="BY69" s="170">
        <v>-9.3000000000000007</v>
      </c>
      <c r="BZ69" s="29">
        <v>85</v>
      </c>
      <c r="CA69" s="34">
        <v>0</v>
      </c>
      <c r="CB69" s="31">
        <f t="shared" si="33"/>
        <v>216</v>
      </c>
      <c r="CC69" s="178">
        <v>1.6</v>
      </c>
      <c r="CD69" s="179">
        <v>-5.5</v>
      </c>
      <c r="CE69" s="27">
        <v>7</v>
      </c>
      <c r="CF69" s="34">
        <v>6</v>
      </c>
      <c r="CG69" s="27">
        <f t="shared" si="34"/>
        <v>77</v>
      </c>
      <c r="CH69" s="169">
        <v>0.9</v>
      </c>
      <c r="CI69" s="170">
        <v>-5.8</v>
      </c>
      <c r="CJ69" s="29">
        <v>12</v>
      </c>
      <c r="CK69" s="34">
        <v>1</v>
      </c>
      <c r="CL69" s="31">
        <f t="shared" si="35"/>
        <v>113</v>
      </c>
      <c r="CM69" s="178">
        <v>3.4</v>
      </c>
      <c r="CN69" s="179">
        <v>-5.6</v>
      </c>
      <c r="CO69" s="32">
        <v>49</v>
      </c>
      <c r="CP69" s="34">
        <v>8</v>
      </c>
      <c r="CQ69" s="27">
        <f t="shared" si="36"/>
        <v>178</v>
      </c>
      <c r="CR69" s="169">
        <v>-4.4000000000000004</v>
      </c>
      <c r="CS69" s="170">
        <v>-6.8</v>
      </c>
      <c r="CT69" s="29">
        <v>43</v>
      </c>
      <c r="CU69" s="34">
        <v>18</v>
      </c>
      <c r="CV69" s="31">
        <f t="shared" si="37"/>
        <v>135</v>
      </c>
      <c r="CW69" s="178">
        <v>-2.4</v>
      </c>
      <c r="CX69" s="179">
        <v>-8.1999999999999993</v>
      </c>
      <c r="CY69" s="32">
        <v>31</v>
      </c>
      <c r="CZ69" s="34">
        <v>2</v>
      </c>
      <c r="DA69" s="125">
        <f t="shared" ref="DA69:DA75" si="40">DA68+CZ69</f>
        <v>168</v>
      </c>
      <c r="DB69" s="120">
        <v>76</v>
      </c>
      <c r="DC69" s="85">
        <v>0</v>
      </c>
      <c r="DD69" s="85">
        <f t="shared" si="38"/>
        <v>285</v>
      </c>
      <c r="DE69" s="169">
        <v>0</v>
      </c>
      <c r="DF69" s="170">
        <v>-10.3</v>
      </c>
      <c r="DG69" s="29">
        <v>30</v>
      </c>
      <c r="DH69" s="34">
        <v>4</v>
      </c>
      <c r="DI69" s="31">
        <v>83</v>
      </c>
      <c r="DJ69" s="178">
        <v>1.9</v>
      </c>
      <c r="DK69" s="179">
        <v>-5.5</v>
      </c>
      <c r="DL69" s="32">
        <v>76</v>
      </c>
      <c r="DM69" s="28" t="s">
        <v>69</v>
      </c>
      <c r="DN69" s="27">
        <v>285</v>
      </c>
      <c r="DO69" s="27">
        <v>92</v>
      </c>
      <c r="DP69" s="28" t="s">
        <v>69</v>
      </c>
      <c r="DQ69" s="27">
        <v>433</v>
      </c>
      <c r="DR69" s="169">
        <v>-5.3</v>
      </c>
      <c r="DS69" s="170">
        <v>-18</v>
      </c>
      <c r="DT69" s="29">
        <v>70</v>
      </c>
      <c r="DU69" s="34">
        <v>2</v>
      </c>
      <c r="DV69" s="31">
        <v>198</v>
      </c>
      <c r="DW69" s="178">
        <v>-2.2999999999999998</v>
      </c>
      <c r="DX69" s="179">
        <v>-13.5</v>
      </c>
      <c r="DY69" s="32">
        <v>92</v>
      </c>
      <c r="DZ69" s="28" t="s">
        <v>69</v>
      </c>
      <c r="EA69" s="125">
        <v>433</v>
      </c>
      <c r="EB69" s="32">
        <v>92</v>
      </c>
      <c r="EC69" s="270" t="s">
        <v>69</v>
      </c>
      <c r="ED69" s="27">
        <v>433</v>
      </c>
      <c r="EE69" s="169">
        <v>-2</v>
      </c>
      <c r="EF69" s="170">
        <v>-3.2</v>
      </c>
      <c r="EG69" s="29">
        <v>27</v>
      </c>
      <c r="EH69" s="28" t="s">
        <v>69</v>
      </c>
      <c r="EI69" s="31">
        <v>105</v>
      </c>
      <c r="EJ69" s="178">
        <v>-0.1</v>
      </c>
      <c r="EK69" s="179">
        <v>-6</v>
      </c>
      <c r="EL69" s="49">
        <v>6</v>
      </c>
      <c r="EM69" s="50">
        <v>2</v>
      </c>
      <c r="EN69" s="45">
        <f t="shared" si="39"/>
        <v>76</v>
      </c>
      <c r="EO69" s="194">
        <v>-3.2</v>
      </c>
      <c r="EP69" s="195">
        <v>-8.8000000000000007</v>
      </c>
      <c r="EQ69" s="32">
        <v>37</v>
      </c>
      <c r="ER69" s="27">
        <v>7</v>
      </c>
      <c r="ES69" s="27">
        <v>180</v>
      </c>
      <c r="ET69" s="169">
        <v>-3.5</v>
      </c>
      <c r="EU69" s="169">
        <v>-11.9</v>
      </c>
      <c r="EV69" s="112">
        <f t="shared" si="19"/>
        <v>203.625</v>
      </c>
    </row>
    <row r="70" spans="1:152" ht="15.75">
      <c r="A70" s="293"/>
      <c r="B70" s="26">
        <v>40903</v>
      </c>
      <c r="C70" s="238">
        <v>77</v>
      </c>
      <c r="D70" s="160">
        <v>0</v>
      </c>
      <c r="E70" s="27">
        <f t="shared" si="20"/>
        <v>273</v>
      </c>
      <c r="F70" s="168">
        <v>3.6</v>
      </c>
      <c r="G70" s="217">
        <v>-5.3</v>
      </c>
      <c r="H70" s="218">
        <v>19</v>
      </c>
      <c r="I70" s="161">
        <v>0</v>
      </c>
      <c r="J70" s="27">
        <f t="shared" si="21"/>
        <v>99</v>
      </c>
      <c r="K70" s="177">
        <v>3.7</v>
      </c>
      <c r="L70" s="219">
        <v>-4.4000000000000004</v>
      </c>
      <c r="M70" s="238">
        <v>79</v>
      </c>
      <c r="N70" s="160">
        <v>0</v>
      </c>
      <c r="O70" s="27">
        <f t="shared" si="22"/>
        <v>266</v>
      </c>
      <c r="P70" s="168">
        <v>0</v>
      </c>
      <c r="Q70" s="217">
        <v>-2.7</v>
      </c>
      <c r="R70" s="218">
        <v>14</v>
      </c>
      <c r="S70" s="161">
        <v>6</v>
      </c>
      <c r="T70" s="31">
        <f t="shared" si="23"/>
        <v>49</v>
      </c>
      <c r="U70" s="177">
        <v>0.6</v>
      </c>
      <c r="V70" s="219">
        <v>-2.4</v>
      </c>
      <c r="W70" s="220">
        <v>42</v>
      </c>
      <c r="X70" s="162">
        <v>0</v>
      </c>
      <c r="Y70" s="27">
        <v>192</v>
      </c>
      <c r="Z70" s="159">
        <v>2.8</v>
      </c>
      <c r="AA70" s="221">
        <v>-2</v>
      </c>
      <c r="AB70" s="222">
        <v>36</v>
      </c>
      <c r="AC70" s="163">
        <v>0</v>
      </c>
      <c r="AD70" s="31">
        <f t="shared" si="24"/>
        <v>109</v>
      </c>
      <c r="AE70" s="186">
        <v>-4</v>
      </c>
      <c r="AF70" s="223">
        <v>-9.6999999999999993</v>
      </c>
      <c r="AG70" s="220">
        <v>37</v>
      </c>
      <c r="AH70" s="162">
        <v>0</v>
      </c>
      <c r="AI70" s="27">
        <v>158</v>
      </c>
      <c r="AJ70" s="193">
        <v>-6.9</v>
      </c>
      <c r="AK70" s="224">
        <v>-13.7</v>
      </c>
      <c r="AL70" s="222">
        <v>9</v>
      </c>
      <c r="AM70" s="152">
        <v>4</v>
      </c>
      <c r="AN70" s="31">
        <f t="shared" si="25"/>
        <v>48</v>
      </c>
      <c r="AO70" s="186">
        <v>-2.9</v>
      </c>
      <c r="AP70" s="223">
        <v>-7.1</v>
      </c>
      <c r="AQ70" s="220">
        <v>123</v>
      </c>
      <c r="AR70" s="162">
        <v>24</v>
      </c>
      <c r="AS70" s="27">
        <f t="shared" si="26"/>
        <v>408</v>
      </c>
      <c r="AT70" s="193">
        <v>-3.9</v>
      </c>
      <c r="AU70" s="224">
        <v>-7.9</v>
      </c>
      <c r="AV70" s="151">
        <v>6</v>
      </c>
      <c r="AW70" s="152">
        <v>7</v>
      </c>
      <c r="AX70" s="31">
        <f t="shared" si="27"/>
        <v>80</v>
      </c>
      <c r="AY70" s="186">
        <v>-1</v>
      </c>
      <c r="AZ70" s="190">
        <v>-6</v>
      </c>
      <c r="BA70" s="32">
        <v>46</v>
      </c>
      <c r="BB70" s="27">
        <v>6</v>
      </c>
      <c r="BC70" s="27">
        <f t="shared" si="28"/>
        <v>281</v>
      </c>
      <c r="BD70" s="169">
        <v>0.2</v>
      </c>
      <c r="BE70" s="170">
        <v>-7.5</v>
      </c>
      <c r="BF70" s="29">
        <v>14</v>
      </c>
      <c r="BG70" s="31">
        <v>3</v>
      </c>
      <c r="BH70" s="31">
        <f t="shared" si="29"/>
        <v>94</v>
      </c>
      <c r="BI70" s="178">
        <v>1.2</v>
      </c>
      <c r="BJ70" s="179">
        <v>-6.8</v>
      </c>
      <c r="BK70" s="27">
        <v>35</v>
      </c>
      <c r="BL70" s="27">
        <v>4</v>
      </c>
      <c r="BM70" s="27">
        <f t="shared" si="30"/>
        <v>291</v>
      </c>
      <c r="BN70" s="169">
        <v>-4.8</v>
      </c>
      <c r="BO70" s="170">
        <v>-8.4</v>
      </c>
      <c r="BP70" s="29">
        <v>18</v>
      </c>
      <c r="BQ70" s="31">
        <v>5</v>
      </c>
      <c r="BR70" s="31">
        <f t="shared" si="31"/>
        <v>140</v>
      </c>
      <c r="BS70" s="178">
        <v>-3.7</v>
      </c>
      <c r="BT70" s="179">
        <v>-7.7</v>
      </c>
      <c r="BU70" s="27">
        <v>34</v>
      </c>
      <c r="BV70" s="27">
        <v>2</v>
      </c>
      <c r="BW70" s="27">
        <f t="shared" si="32"/>
        <v>234</v>
      </c>
      <c r="BX70" s="169">
        <v>5.2</v>
      </c>
      <c r="BY70" s="170">
        <v>-2.1</v>
      </c>
      <c r="BZ70" s="29">
        <v>80</v>
      </c>
      <c r="CA70" s="31">
        <v>0</v>
      </c>
      <c r="CB70" s="31">
        <f t="shared" si="33"/>
        <v>216</v>
      </c>
      <c r="CC70" s="178">
        <v>5.6</v>
      </c>
      <c r="CD70" s="179">
        <v>-2.9</v>
      </c>
      <c r="CE70" s="27">
        <v>17</v>
      </c>
      <c r="CF70" s="27">
        <v>11</v>
      </c>
      <c r="CG70" s="27">
        <f t="shared" si="34"/>
        <v>88</v>
      </c>
      <c r="CH70" s="169">
        <v>-3.7</v>
      </c>
      <c r="CI70" s="170">
        <v>-7.2</v>
      </c>
      <c r="CJ70" s="29">
        <v>31</v>
      </c>
      <c r="CK70" s="31">
        <v>25</v>
      </c>
      <c r="CL70" s="31">
        <f t="shared" si="35"/>
        <v>138</v>
      </c>
      <c r="CM70" s="178">
        <v>-3.5</v>
      </c>
      <c r="CN70" s="179">
        <v>-6.6</v>
      </c>
      <c r="CO70" s="32">
        <v>53</v>
      </c>
      <c r="CP70" s="27">
        <v>9</v>
      </c>
      <c r="CQ70" s="27">
        <f t="shared" si="36"/>
        <v>187</v>
      </c>
      <c r="CR70" s="169">
        <v>-3.9</v>
      </c>
      <c r="CS70" s="170">
        <v>-15.2</v>
      </c>
      <c r="CT70" s="29">
        <v>44</v>
      </c>
      <c r="CU70" s="31">
        <v>5</v>
      </c>
      <c r="CV70" s="31">
        <f t="shared" si="37"/>
        <v>140</v>
      </c>
      <c r="CW70" s="178">
        <v>-1.5</v>
      </c>
      <c r="CX70" s="179">
        <v>-8.1999999999999993</v>
      </c>
      <c r="CY70" s="32">
        <v>31</v>
      </c>
      <c r="CZ70" s="27">
        <v>4</v>
      </c>
      <c r="DA70" s="125">
        <f t="shared" si="40"/>
        <v>172</v>
      </c>
      <c r="DB70" s="120">
        <v>90</v>
      </c>
      <c r="DC70" s="85">
        <v>19</v>
      </c>
      <c r="DD70" s="85">
        <f t="shared" si="38"/>
        <v>304</v>
      </c>
      <c r="DE70" s="169">
        <v>3.7</v>
      </c>
      <c r="DF70" s="170">
        <v>-2.8</v>
      </c>
      <c r="DG70" s="29">
        <v>26</v>
      </c>
      <c r="DH70" s="31">
        <v>0</v>
      </c>
      <c r="DI70" s="31">
        <v>83</v>
      </c>
      <c r="DJ70" s="178">
        <v>4.7</v>
      </c>
      <c r="DK70" s="179">
        <v>0.2</v>
      </c>
      <c r="DL70" s="32">
        <v>90</v>
      </c>
      <c r="DM70" s="27">
        <v>19</v>
      </c>
      <c r="DN70" s="27">
        <v>304</v>
      </c>
      <c r="DO70" s="27">
        <v>121</v>
      </c>
      <c r="DP70" s="27">
        <v>35</v>
      </c>
      <c r="DQ70" s="27">
        <v>468</v>
      </c>
      <c r="DR70" s="169">
        <v>-6.2</v>
      </c>
      <c r="DS70" s="170">
        <v>-11.5</v>
      </c>
      <c r="DT70" s="29">
        <v>77</v>
      </c>
      <c r="DU70" s="31">
        <v>11</v>
      </c>
      <c r="DV70" s="31">
        <v>209</v>
      </c>
      <c r="DW70" s="178">
        <v>-6.1</v>
      </c>
      <c r="DX70" s="179">
        <v>-10.5</v>
      </c>
      <c r="DY70" s="32">
        <v>121</v>
      </c>
      <c r="DZ70" s="27">
        <v>35</v>
      </c>
      <c r="EA70" s="125">
        <v>468</v>
      </c>
      <c r="EB70" s="32">
        <v>121</v>
      </c>
      <c r="EC70" s="27">
        <v>35</v>
      </c>
      <c r="ED70" s="27">
        <v>468</v>
      </c>
      <c r="EE70" s="169">
        <v>0.8</v>
      </c>
      <c r="EF70" s="170">
        <v>-4.8</v>
      </c>
      <c r="EG70" s="29">
        <v>40</v>
      </c>
      <c r="EH70" s="31">
        <v>13</v>
      </c>
      <c r="EI70" s="31">
        <v>118</v>
      </c>
      <c r="EJ70" s="178">
        <v>1.3</v>
      </c>
      <c r="EK70" s="179">
        <v>-2.7</v>
      </c>
      <c r="EL70" s="49">
        <v>6</v>
      </c>
      <c r="EM70" s="28" t="s">
        <v>69</v>
      </c>
      <c r="EN70" s="45">
        <f t="shared" si="39"/>
        <v>76</v>
      </c>
      <c r="EO70" s="194">
        <v>-0.5</v>
      </c>
      <c r="EP70" s="195">
        <v>-9</v>
      </c>
      <c r="EQ70" s="32">
        <v>33</v>
      </c>
      <c r="ER70" s="28" t="s">
        <v>69</v>
      </c>
      <c r="ES70" s="27">
        <v>180</v>
      </c>
      <c r="ET70" s="169">
        <v>-5.4</v>
      </c>
      <c r="EU70" s="169">
        <v>-14.2</v>
      </c>
      <c r="EV70" s="112">
        <f t="shared" si="19"/>
        <v>213.625</v>
      </c>
    </row>
    <row r="71" spans="1:152" ht="15.75">
      <c r="A71" s="293"/>
      <c r="B71" s="36">
        <v>40904</v>
      </c>
      <c r="C71" s="238">
        <v>89</v>
      </c>
      <c r="D71" s="160">
        <v>19</v>
      </c>
      <c r="E71" s="27">
        <f t="shared" si="20"/>
        <v>292</v>
      </c>
      <c r="F71" s="169">
        <v>-5</v>
      </c>
      <c r="G71" s="170">
        <v>-7.2</v>
      </c>
      <c r="H71" s="218">
        <v>21</v>
      </c>
      <c r="I71" s="161">
        <v>5</v>
      </c>
      <c r="J71" s="27">
        <f t="shared" si="21"/>
        <v>104</v>
      </c>
      <c r="K71" s="178">
        <v>-3.4</v>
      </c>
      <c r="L71" s="179">
        <v>-6.5</v>
      </c>
      <c r="M71" s="238">
        <v>91</v>
      </c>
      <c r="N71" s="160">
        <v>18</v>
      </c>
      <c r="O71" s="27">
        <f t="shared" si="22"/>
        <v>284</v>
      </c>
      <c r="P71" s="169">
        <v>-2.6</v>
      </c>
      <c r="Q71" s="170">
        <v>-5</v>
      </c>
      <c r="R71" s="218">
        <v>30</v>
      </c>
      <c r="S71" s="161">
        <v>21</v>
      </c>
      <c r="T71" s="31">
        <f t="shared" si="23"/>
        <v>70</v>
      </c>
      <c r="U71" s="178">
        <v>-0.8</v>
      </c>
      <c r="V71" s="179">
        <v>-3.8</v>
      </c>
      <c r="W71" s="220">
        <v>39</v>
      </c>
      <c r="X71" s="162">
        <v>0</v>
      </c>
      <c r="Y71" s="27">
        <v>192</v>
      </c>
      <c r="Z71" s="159">
        <v>2.1</v>
      </c>
      <c r="AA71" s="221">
        <v>-3.4</v>
      </c>
      <c r="AB71" s="222">
        <v>40</v>
      </c>
      <c r="AC71" s="163">
        <v>7</v>
      </c>
      <c r="AD71" s="31">
        <f t="shared" si="24"/>
        <v>116</v>
      </c>
      <c r="AE71" s="186">
        <v>-3.5</v>
      </c>
      <c r="AF71" s="223">
        <v>-9.6999999999999993</v>
      </c>
      <c r="AG71" s="220">
        <v>38</v>
      </c>
      <c r="AH71" s="162">
        <v>5</v>
      </c>
      <c r="AI71" s="27">
        <v>163</v>
      </c>
      <c r="AJ71" s="193">
        <v>-6.4</v>
      </c>
      <c r="AK71" s="224">
        <v>-12.5</v>
      </c>
      <c r="AL71" s="222">
        <v>13</v>
      </c>
      <c r="AM71" s="152">
        <v>7</v>
      </c>
      <c r="AN71" s="31">
        <f t="shared" si="25"/>
        <v>55</v>
      </c>
      <c r="AO71" s="186">
        <v>-1.3</v>
      </c>
      <c r="AP71" s="223">
        <v>-7.1</v>
      </c>
      <c r="AQ71" s="220">
        <v>120</v>
      </c>
      <c r="AR71" s="162">
        <v>5</v>
      </c>
      <c r="AS71" s="27">
        <f t="shared" si="26"/>
        <v>413</v>
      </c>
      <c r="AT71" s="193">
        <v>-4.2</v>
      </c>
      <c r="AU71" s="224">
        <v>-7.5</v>
      </c>
      <c r="AV71" s="151">
        <v>6</v>
      </c>
      <c r="AW71" s="152">
        <v>3</v>
      </c>
      <c r="AX71" s="31">
        <f t="shared" si="27"/>
        <v>83</v>
      </c>
      <c r="AY71" s="186">
        <v>-0.8</v>
      </c>
      <c r="AZ71" s="190">
        <v>-4.5</v>
      </c>
      <c r="BA71" s="32">
        <v>41</v>
      </c>
      <c r="BB71" s="27">
        <v>1</v>
      </c>
      <c r="BC71" s="27">
        <f t="shared" si="28"/>
        <v>282</v>
      </c>
      <c r="BD71" s="169">
        <v>-7.4</v>
      </c>
      <c r="BE71" s="170">
        <v>-10.3</v>
      </c>
      <c r="BF71" s="29">
        <v>19</v>
      </c>
      <c r="BG71" s="31">
        <v>7</v>
      </c>
      <c r="BH71" s="31">
        <f t="shared" si="29"/>
        <v>101</v>
      </c>
      <c r="BI71" s="178">
        <v>-5.9</v>
      </c>
      <c r="BJ71" s="179">
        <v>-8.9</v>
      </c>
      <c r="BK71" s="27">
        <v>69</v>
      </c>
      <c r="BL71" s="27">
        <v>35</v>
      </c>
      <c r="BM71" s="27">
        <f t="shared" si="30"/>
        <v>326</v>
      </c>
      <c r="BN71" s="169">
        <v>-5.0999999999999996</v>
      </c>
      <c r="BO71" s="170">
        <v>-7.9</v>
      </c>
      <c r="BP71" s="29">
        <v>23</v>
      </c>
      <c r="BQ71" s="31">
        <v>7</v>
      </c>
      <c r="BR71" s="31">
        <f t="shared" si="31"/>
        <v>147</v>
      </c>
      <c r="BS71" s="178">
        <v>-2.9</v>
      </c>
      <c r="BT71" s="179">
        <v>-7.3</v>
      </c>
      <c r="BU71" s="27">
        <v>31</v>
      </c>
      <c r="BV71" s="27">
        <v>2</v>
      </c>
      <c r="BW71" s="27">
        <f t="shared" si="32"/>
        <v>236</v>
      </c>
      <c r="BX71" s="169">
        <v>-0.6</v>
      </c>
      <c r="BY71" s="170">
        <v>-9.8000000000000007</v>
      </c>
      <c r="BZ71" s="29">
        <v>81</v>
      </c>
      <c r="CA71" s="31">
        <v>7</v>
      </c>
      <c r="CB71" s="31">
        <f t="shared" si="33"/>
        <v>223</v>
      </c>
      <c r="CC71" s="178">
        <v>0.2</v>
      </c>
      <c r="CD71" s="179">
        <v>-7.1</v>
      </c>
      <c r="CE71" s="27">
        <v>26</v>
      </c>
      <c r="CF71" s="27">
        <v>14</v>
      </c>
      <c r="CG71" s="27">
        <f t="shared" si="34"/>
        <v>102</v>
      </c>
      <c r="CH71" s="169">
        <v>-6.1</v>
      </c>
      <c r="CI71" s="170">
        <v>-6.1</v>
      </c>
      <c r="CJ71" s="29">
        <v>27</v>
      </c>
      <c r="CK71" s="31">
        <v>0</v>
      </c>
      <c r="CL71" s="31">
        <f t="shared" si="35"/>
        <v>138</v>
      </c>
      <c r="CM71" s="178">
        <v>-4.8</v>
      </c>
      <c r="CN71" s="179">
        <v>-8</v>
      </c>
      <c r="CO71" s="32">
        <v>51</v>
      </c>
      <c r="CP71" s="27">
        <v>3</v>
      </c>
      <c r="CQ71" s="27">
        <f t="shared" si="36"/>
        <v>190</v>
      </c>
      <c r="CR71" s="169">
        <v>-1.9</v>
      </c>
      <c r="CS71" s="170">
        <v>-14.9</v>
      </c>
      <c r="CT71" s="29">
        <v>50</v>
      </c>
      <c r="CU71" s="31">
        <v>10</v>
      </c>
      <c r="CV71" s="31">
        <f t="shared" si="37"/>
        <v>150</v>
      </c>
      <c r="CW71" s="178">
        <v>1.5</v>
      </c>
      <c r="CX71" s="179">
        <v>-7.2</v>
      </c>
      <c r="CY71" s="32">
        <v>33</v>
      </c>
      <c r="CZ71" s="27">
        <v>8</v>
      </c>
      <c r="DA71" s="125">
        <f t="shared" si="40"/>
        <v>180</v>
      </c>
      <c r="DB71" s="120">
        <v>109</v>
      </c>
      <c r="DC71" s="85">
        <v>27</v>
      </c>
      <c r="DD71" s="85">
        <f t="shared" si="38"/>
        <v>331</v>
      </c>
      <c r="DE71" s="169">
        <v>5.2</v>
      </c>
      <c r="DF71" s="170">
        <v>-3.5</v>
      </c>
      <c r="DG71" s="29">
        <v>24</v>
      </c>
      <c r="DH71" s="31">
        <v>1</v>
      </c>
      <c r="DI71" s="31">
        <v>84</v>
      </c>
      <c r="DJ71" s="178">
        <v>4.7</v>
      </c>
      <c r="DK71" s="179">
        <v>-0.3</v>
      </c>
      <c r="DL71" s="32">
        <v>109</v>
      </c>
      <c r="DM71" s="27">
        <v>27</v>
      </c>
      <c r="DN71" s="27">
        <v>331</v>
      </c>
      <c r="DO71" s="27">
        <v>117</v>
      </c>
      <c r="DP71" s="27">
        <v>3</v>
      </c>
      <c r="DQ71" s="27">
        <v>471</v>
      </c>
      <c r="DR71" s="169">
        <v>-6.3</v>
      </c>
      <c r="DS71" s="170">
        <v>-11.8</v>
      </c>
      <c r="DT71" s="29">
        <v>72</v>
      </c>
      <c r="DU71" s="31">
        <v>4</v>
      </c>
      <c r="DV71" s="31">
        <v>213</v>
      </c>
      <c r="DW71" s="178">
        <v>-5.5</v>
      </c>
      <c r="DX71" s="179">
        <v>-10.5</v>
      </c>
      <c r="DY71" s="32">
        <v>117</v>
      </c>
      <c r="DZ71" s="27">
        <v>3</v>
      </c>
      <c r="EA71" s="125">
        <v>471</v>
      </c>
      <c r="EB71" s="32">
        <v>117</v>
      </c>
      <c r="EC71" s="27">
        <v>3</v>
      </c>
      <c r="ED71" s="27">
        <v>471</v>
      </c>
      <c r="EE71" s="169">
        <v>-2.7</v>
      </c>
      <c r="EF71" s="170">
        <v>-4.8</v>
      </c>
      <c r="EG71" s="29">
        <v>44</v>
      </c>
      <c r="EH71" s="31">
        <v>7</v>
      </c>
      <c r="EI71" s="31">
        <v>125</v>
      </c>
      <c r="EJ71" s="178">
        <v>-2.4</v>
      </c>
      <c r="EK71" s="179">
        <v>-2.6</v>
      </c>
      <c r="EL71" s="49">
        <v>6</v>
      </c>
      <c r="EM71" s="28" t="s">
        <v>69</v>
      </c>
      <c r="EN71" s="45">
        <f t="shared" si="39"/>
        <v>76</v>
      </c>
      <c r="EO71" s="194">
        <v>2.1</v>
      </c>
      <c r="EP71" s="195">
        <v>-3.6</v>
      </c>
      <c r="EQ71" s="32">
        <v>33</v>
      </c>
      <c r="ER71" s="27">
        <v>6</v>
      </c>
      <c r="ES71" s="27">
        <v>186</v>
      </c>
      <c r="ET71" s="169">
        <v>-0.3</v>
      </c>
      <c r="EU71" s="169">
        <v>-6.2</v>
      </c>
      <c r="EV71" s="112">
        <f t="shared" si="19"/>
        <v>221.5</v>
      </c>
    </row>
    <row r="72" spans="1:152" ht="15.75">
      <c r="A72" s="293"/>
      <c r="B72" s="26">
        <v>40905</v>
      </c>
      <c r="C72" s="160">
        <v>104</v>
      </c>
      <c r="D72" s="160">
        <v>19</v>
      </c>
      <c r="E72" s="27">
        <f t="shared" si="20"/>
        <v>311</v>
      </c>
      <c r="F72" s="169">
        <v>-2.4</v>
      </c>
      <c r="G72" s="170">
        <v>-7.2</v>
      </c>
      <c r="H72" s="218">
        <v>19</v>
      </c>
      <c r="I72" s="161">
        <v>0</v>
      </c>
      <c r="J72" s="27">
        <f t="shared" si="21"/>
        <v>104</v>
      </c>
      <c r="K72" s="178">
        <v>0</v>
      </c>
      <c r="L72" s="179">
        <v>-6.9</v>
      </c>
      <c r="M72" s="160">
        <v>86</v>
      </c>
      <c r="N72" s="160">
        <v>6</v>
      </c>
      <c r="O72" s="27">
        <f t="shared" si="22"/>
        <v>290</v>
      </c>
      <c r="P72" s="169">
        <v>0.4</v>
      </c>
      <c r="Q72" s="170">
        <v>-4.2</v>
      </c>
      <c r="R72" s="218">
        <v>25</v>
      </c>
      <c r="S72" s="161">
        <v>0</v>
      </c>
      <c r="T72" s="31">
        <f t="shared" si="23"/>
        <v>70</v>
      </c>
      <c r="U72" s="178">
        <v>0.2</v>
      </c>
      <c r="V72" s="179">
        <v>-6.6</v>
      </c>
      <c r="W72" s="220">
        <v>39</v>
      </c>
      <c r="X72" s="162">
        <v>0</v>
      </c>
      <c r="Y72" s="27">
        <v>192</v>
      </c>
      <c r="Z72" s="159">
        <v>3.1</v>
      </c>
      <c r="AA72" s="221">
        <v>-5</v>
      </c>
      <c r="AB72" s="222">
        <v>37</v>
      </c>
      <c r="AC72" s="163">
        <v>0</v>
      </c>
      <c r="AD72" s="31">
        <f t="shared" si="24"/>
        <v>116</v>
      </c>
      <c r="AE72" s="186">
        <v>-1.9</v>
      </c>
      <c r="AF72" s="223">
        <v>-9.4</v>
      </c>
      <c r="AG72" s="220">
        <v>71</v>
      </c>
      <c r="AH72" s="162">
        <v>35</v>
      </c>
      <c r="AI72" s="27">
        <v>198</v>
      </c>
      <c r="AJ72" s="193">
        <v>-3.6</v>
      </c>
      <c r="AK72" s="224">
        <v>-9.1999999999999993</v>
      </c>
      <c r="AL72" s="222">
        <v>11</v>
      </c>
      <c r="AM72" s="152">
        <v>0</v>
      </c>
      <c r="AN72" s="31">
        <f t="shared" si="25"/>
        <v>55</v>
      </c>
      <c r="AO72" s="186">
        <v>-0.8</v>
      </c>
      <c r="AP72" s="223">
        <v>-5</v>
      </c>
      <c r="AQ72" s="220">
        <v>125</v>
      </c>
      <c r="AR72" s="162">
        <v>15</v>
      </c>
      <c r="AS72" s="27">
        <f t="shared" si="26"/>
        <v>428</v>
      </c>
      <c r="AT72" s="193">
        <v>-2.2000000000000002</v>
      </c>
      <c r="AU72" s="224">
        <v>-7.4</v>
      </c>
      <c r="AV72" s="151">
        <v>10</v>
      </c>
      <c r="AW72" s="152">
        <v>6</v>
      </c>
      <c r="AX72" s="31">
        <f t="shared" si="27"/>
        <v>89</v>
      </c>
      <c r="AY72" s="186">
        <v>-2.2999999999999998</v>
      </c>
      <c r="AZ72" s="190">
        <v>-6.9</v>
      </c>
      <c r="BA72" s="32">
        <v>75</v>
      </c>
      <c r="BB72" s="27">
        <v>38</v>
      </c>
      <c r="BC72" s="27">
        <f t="shared" si="28"/>
        <v>320</v>
      </c>
      <c r="BD72" s="169">
        <v>-3.9</v>
      </c>
      <c r="BE72" s="170">
        <v>-8.3000000000000007</v>
      </c>
      <c r="BF72" s="29">
        <v>23</v>
      </c>
      <c r="BG72" s="31">
        <v>7</v>
      </c>
      <c r="BH72" s="31">
        <f t="shared" si="29"/>
        <v>108</v>
      </c>
      <c r="BI72" s="178">
        <v>-2.7</v>
      </c>
      <c r="BJ72" s="179">
        <v>-7.1</v>
      </c>
      <c r="BK72" s="27">
        <v>73</v>
      </c>
      <c r="BL72" s="27">
        <v>14</v>
      </c>
      <c r="BM72" s="27">
        <f t="shared" si="30"/>
        <v>340</v>
      </c>
      <c r="BN72" s="169">
        <v>-2.4</v>
      </c>
      <c r="BO72" s="170">
        <v>-6.4</v>
      </c>
      <c r="BP72" s="29">
        <v>26</v>
      </c>
      <c r="BQ72" s="31">
        <v>6</v>
      </c>
      <c r="BR72" s="31">
        <f t="shared" si="31"/>
        <v>153</v>
      </c>
      <c r="BS72" s="178">
        <v>-1.2</v>
      </c>
      <c r="BT72" s="179">
        <v>-4.8</v>
      </c>
      <c r="BU72" s="27">
        <v>28</v>
      </c>
      <c r="BV72" s="27">
        <v>0</v>
      </c>
      <c r="BW72" s="27">
        <f t="shared" si="32"/>
        <v>236</v>
      </c>
      <c r="BX72" s="169">
        <v>-5.8</v>
      </c>
      <c r="BY72" s="170">
        <v>-13.6</v>
      </c>
      <c r="BZ72" s="29">
        <v>76</v>
      </c>
      <c r="CA72" s="31">
        <v>1</v>
      </c>
      <c r="CB72" s="31">
        <f t="shared" si="33"/>
        <v>224</v>
      </c>
      <c r="CC72" s="178">
        <v>-3.4</v>
      </c>
      <c r="CD72" s="179">
        <v>-8.1999999999999993</v>
      </c>
      <c r="CE72" s="27">
        <v>51</v>
      </c>
      <c r="CF72" s="27">
        <v>27</v>
      </c>
      <c r="CG72" s="27">
        <f t="shared" si="34"/>
        <v>129</v>
      </c>
      <c r="CH72" s="169">
        <v>-3.4</v>
      </c>
      <c r="CI72" s="170">
        <v>-3.4</v>
      </c>
      <c r="CJ72" s="29">
        <v>26</v>
      </c>
      <c r="CK72" s="31">
        <v>2</v>
      </c>
      <c r="CL72" s="31">
        <f t="shared" si="35"/>
        <v>140</v>
      </c>
      <c r="CM72" s="178">
        <v>-3.8</v>
      </c>
      <c r="CN72" s="179">
        <v>-6.3</v>
      </c>
      <c r="CO72" s="32">
        <v>52</v>
      </c>
      <c r="CP72" s="27">
        <v>8</v>
      </c>
      <c r="CQ72" s="27">
        <f t="shared" si="36"/>
        <v>198</v>
      </c>
      <c r="CR72" s="169">
        <v>2.6</v>
      </c>
      <c r="CS72" s="170">
        <v>-3.1</v>
      </c>
      <c r="CT72" s="29">
        <v>43</v>
      </c>
      <c r="CU72" s="31">
        <v>0</v>
      </c>
      <c r="CV72" s="31">
        <f t="shared" si="37"/>
        <v>150</v>
      </c>
      <c r="CW72" s="178">
        <v>4.3</v>
      </c>
      <c r="CX72" s="179">
        <v>-2.6</v>
      </c>
      <c r="CY72" s="32">
        <v>27</v>
      </c>
      <c r="CZ72" s="27">
        <v>0</v>
      </c>
      <c r="DA72" s="125">
        <f t="shared" si="40"/>
        <v>180</v>
      </c>
      <c r="DB72" s="120">
        <v>109</v>
      </c>
      <c r="DC72" s="85">
        <v>11</v>
      </c>
      <c r="DD72" s="85">
        <f t="shared" si="38"/>
        <v>342</v>
      </c>
      <c r="DE72" s="169">
        <v>-0.3</v>
      </c>
      <c r="DF72" s="170">
        <v>-5.2</v>
      </c>
      <c r="DG72" s="29">
        <v>25</v>
      </c>
      <c r="DH72" s="31">
        <v>5</v>
      </c>
      <c r="DI72" s="31">
        <v>89</v>
      </c>
      <c r="DJ72" s="178">
        <v>1</v>
      </c>
      <c r="DK72" s="179">
        <v>-5.6</v>
      </c>
      <c r="DL72" s="32">
        <v>109</v>
      </c>
      <c r="DM72" s="27">
        <v>11</v>
      </c>
      <c r="DN72" s="27">
        <v>342</v>
      </c>
      <c r="DO72" s="27">
        <v>118</v>
      </c>
      <c r="DP72" s="27">
        <v>10</v>
      </c>
      <c r="DQ72" s="27">
        <v>481</v>
      </c>
      <c r="DR72" s="169">
        <v>-4.2</v>
      </c>
      <c r="DS72" s="170">
        <v>-10.8</v>
      </c>
      <c r="DT72" s="29">
        <v>70</v>
      </c>
      <c r="DU72" s="31">
        <v>3</v>
      </c>
      <c r="DV72" s="31">
        <v>216</v>
      </c>
      <c r="DW72" s="178">
        <v>-2.1</v>
      </c>
      <c r="DX72" s="179">
        <v>-9.1999999999999993</v>
      </c>
      <c r="DY72" s="32">
        <v>118</v>
      </c>
      <c r="DZ72" s="27">
        <v>10</v>
      </c>
      <c r="EA72" s="125">
        <v>481</v>
      </c>
      <c r="EB72" s="32">
        <v>118</v>
      </c>
      <c r="EC72" s="27">
        <v>10</v>
      </c>
      <c r="ED72" s="27">
        <v>481</v>
      </c>
      <c r="EE72" s="169">
        <v>-0.6</v>
      </c>
      <c r="EF72" s="170">
        <v>-6.4</v>
      </c>
      <c r="EG72" s="29">
        <v>41</v>
      </c>
      <c r="EH72" s="31">
        <v>1</v>
      </c>
      <c r="EI72" s="31">
        <v>126</v>
      </c>
      <c r="EJ72" s="178">
        <v>1.1000000000000001</v>
      </c>
      <c r="EK72" s="179">
        <v>-3.5</v>
      </c>
      <c r="EL72" s="49">
        <v>6</v>
      </c>
      <c r="EM72" s="28" t="s">
        <v>69</v>
      </c>
      <c r="EN72" s="45">
        <f t="shared" si="39"/>
        <v>76</v>
      </c>
      <c r="EO72" s="194">
        <v>1.8</v>
      </c>
      <c r="EP72" s="195">
        <v>-2.7</v>
      </c>
      <c r="EQ72" s="32">
        <v>30</v>
      </c>
      <c r="ER72" s="28" t="s">
        <v>69</v>
      </c>
      <c r="ES72" s="27">
        <v>186</v>
      </c>
      <c r="ET72" s="169">
        <v>5.3</v>
      </c>
      <c r="EU72" s="169">
        <v>-6</v>
      </c>
      <c r="EV72" s="112">
        <f t="shared" si="19"/>
        <v>228.5</v>
      </c>
    </row>
    <row r="73" spans="1:152" ht="15.75">
      <c r="A73" s="293"/>
      <c r="B73" s="26">
        <v>40906</v>
      </c>
      <c r="C73" s="160">
        <v>112</v>
      </c>
      <c r="D73" s="160">
        <v>20</v>
      </c>
      <c r="E73" s="27">
        <f t="shared" si="20"/>
        <v>331</v>
      </c>
      <c r="F73" s="169">
        <v>-2.2999999999999998</v>
      </c>
      <c r="G73" s="170">
        <v>-9.8000000000000007</v>
      </c>
      <c r="H73" s="29">
        <v>19</v>
      </c>
      <c r="I73" s="31">
        <v>0</v>
      </c>
      <c r="J73" s="27">
        <f t="shared" si="21"/>
        <v>104</v>
      </c>
      <c r="K73" s="178">
        <v>0</v>
      </c>
      <c r="L73" s="179">
        <v>-5.0999999999999996</v>
      </c>
      <c r="M73" s="27">
        <v>79</v>
      </c>
      <c r="N73" s="27">
        <v>0</v>
      </c>
      <c r="O73" s="27">
        <f t="shared" si="22"/>
        <v>290</v>
      </c>
      <c r="P73" s="169">
        <v>-1</v>
      </c>
      <c r="Q73" s="170">
        <v>-4</v>
      </c>
      <c r="R73" s="29">
        <v>22</v>
      </c>
      <c r="S73" s="31">
        <v>0</v>
      </c>
      <c r="T73" s="31">
        <f t="shared" si="23"/>
        <v>70</v>
      </c>
      <c r="U73" s="178">
        <v>2.4</v>
      </c>
      <c r="V73" s="179">
        <v>-1.7</v>
      </c>
      <c r="W73" s="220">
        <v>42</v>
      </c>
      <c r="X73" s="162">
        <v>4</v>
      </c>
      <c r="Y73" s="27">
        <v>196</v>
      </c>
      <c r="Z73" s="159">
        <v>-1.6</v>
      </c>
      <c r="AA73" s="221">
        <v>-6.1</v>
      </c>
      <c r="AB73" s="222">
        <v>35</v>
      </c>
      <c r="AC73" s="163">
        <v>0</v>
      </c>
      <c r="AD73" s="31">
        <f t="shared" si="24"/>
        <v>116</v>
      </c>
      <c r="AE73" s="186">
        <v>0.3</v>
      </c>
      <c r="AF73" s="223">
        <v>-6.7</v>
      </c>
      <c r="AG73" s="220">
        <v>69</v>
      </c>
      <c r="AH73" s="162">
        <v>12</v>
      </c>
      <c r="AI73" s="27">
        <v>210</v>
      </c>
      <c r="AJ73" s="193">
        <v>-1.3</v>
      </c>
      <c r="AK73" s="224">
        <v>-9.1</v>
      </c>
      <c r="AL73" s="222">
        <v>15</v>
      </c>
      <c r="AM73" s="152">
        <v>5</v>
      </c>
      <c r="AN73" s="31">
        <f t="shared" si="25"/>
        <v>60</v>
      </c>
      <c r="AO73" s="186">
        <v>-2</v>
      </c>
      <c r="AP73" s="223">
        <v>-7.6</v>
      </c>
      <c r="AQ73" s="220">
        <v>126</v>
      </c>
      <c r="AR73" s="162">
        <v>8</v>
      </c>
      <c r="AS73" s="27">
        <f t="shared" si="26"/>
        <v>436</v>
      </c>
      <c r="AT73" s="193">
        <v>-3.7</v>
      </c>
      <c r="AU73" s="224">
        <v>-6.3</v>
      </c>
      <c r="AV73" s="151">
        <v>10</v>
      </c>
      <c r="AW73" s="152">
        <v>7</v>
      </c>
      <c r="AX73" s="31">
        <f t="shared" si="27"/>
        <v>96</v>
      </c>
      <c r="AY73" s="186">
        <v>-0.3</v>
      </c>
      <c r="AZ73" s="190">
        <v>-6.4</v>
      </c>
      <c r="BA73" s="32">
        <v>75</v>
      </c>
      <c r="BB73" s="27">
        <v>11</v>
      </c>
      <c r="BC73" s="27">
        <f t="shared" si="28"/>
        <v>331</v>
      </c>
      <c r="BD73" s="169">
        <v>-2.9</v>
      </c>
      <c r="BE73" s="170">
        <v>-5.8</v>
      </c>
      <c r="BF73" s="29">
        <v>19</v>
      </c>
      <c r="BG73" s="31">
        <v>0</v>
      </c>
      <c r="BH73" s="31">
        <f t="shared" si="29"/>
        <v>108</v>
      </c>
      <c r="BI73" s="178">
        <v>-1</v>
      </c>
      <c r="BJ73" s="179">
        <v>-5.0999999999999996</v>
      </c>
      <c r="BK73" s="27">
        <v>77</v>
      </c>
      <c r="BL73" s="27">
        <v>12</v>
      </c>
      <c r="BM73" s="27">
        <f t="shared" si="30"/>
        <v>352</v>
      </c>
      <c r="BN73" s="169">
        <v>-2.6</v>
      </c>
      <c r="BO73" s="170">
        <v>-5.5</v>
      </c>
      <c r="BP73" s="29">
        <v>23</v>
      </c>
      <c r="BQ73" s="31">
        <v>0</v>
      </c>
      <c r="BR73" s="31">
        <f t="shared" si="31"/>
        <v>153</v>
      </c>
      <c r="BS73" s="178">
        <v>-0.9</v>
      </c>
      <c r="BT73" s="179">
        <v>-4.7</v>
      </c>
      <c r="BU73" s="27">
        <v>28</v>
      </c>
      <c r="BV73" s="27">
        <v>0</v>
      </c>
      <c r="BW73" s="27">
        <f t="shared" si="32"/>
        <v>236</v>
      </c>
      <c r="BX73" s="169">
        <v>-1.4</v>
      </c>
      <c r="BY73" s="170">
        <v>-5.9</v>
      </c>
      <c r="BZ73" s="29">
        <v>74</v>
      </c>
      <c r="CA73" s="31">
        <v>1</v>
      </c>
      <c r="CB73" s="31">
        <f t="shared" si="33"/>
        <v>225</v>
      </c>
      <c r="CC73" s="178">
        <v>-0.6</v>
      </c>
      <c r="CD73" s="179">
        <v>-5.6</v>
      </c>
      <c r="CE73" s="27">
        <v>54</v>
      </c>
      <c r="CF73" s="27">
        <v>16</v>
      </c>
      <c r="CG73" s="27">
        <f t="shared" si="34"/>
        <v>145</v>
      </c>
      <c r="CH73" s="169">
        <v>-4.4000000000000004</v>
      </c>
      <c r="CI73" s="170">
        <v>-4.4000000000000004</v>
      </c>
      <c r="CJ73" s="29">
        <v>28</v>
      </c>
      <c r="CK73" s="31">
        <v>5</v>
      </c>
      <c r="CL73" s="31">
        <f t="shared" si="35"/>
        <v>145</v>
      </c>
      <c r="CM73" s="178">
        <v>-2.6</v>
      </c>
      <c r="CN73" s="179">
        <v>-7.8</v>
      </c>
      <c r="CO73" s="32">
        <v>47</v>
      </c>
      <c r="CP73" s="27">
        <v>0</v>
      </c>
      <c r="CQ73" s="27">
        <f t="shared" si="36"/>
        <v>198</v>
      </c>
      <c r="CR73" s="169">
        <v>4.9000000000000004</v>
      </c>
      <c r="CS73" s="170">
        <v>-0.4</v>
      </c>
      <c r="CT73" s="29">
        <v>40</v>
      </c>
      <c r="CU73" s="31">
        <v>0</v>
      </c>
      <c r="CV73" s="31">
        <f t="shared" si="37"/>
        <v>150</v>
      </c>
      <c r="CW73" s="178">
        <v>5.6</v>
      </c>
      <c r="CX73" s="179">
        <v>-1.2</v>
      </c>
      <c r="CY73" s="32">
        <v>60</v>
      </c>
      <c r="CZ73" s="27">
        <v>35</v>
      </c>
      <c r="DA73" s="125">
        <f t="shared" si="40"/>
        <v>215</v>
      </c>
      <c r="DB73" s="120">
        <v>105</v>
      </c>
      <c r="DC73" s="85">
        <v>5</v>
      </c>
      <c r="DD73" s="85">
        <f t="shared" si="38"/>
        <v>347</v>
      </c>
      <c r="DE73" s="169">
        <v>-0.7</v>
      </c>
      <c r="DF73" s="170">
        <v>-6.5</v>
      </c>
      <c r="DG73" s="29">
        <v>41</v>
      </c>
      <c r="DH73" s="31">
        <v>18</v>
      </c>
      <c r="DI73" s="31">
        <v>107</v>
      </c>
      <c r="DJ73" s="178">
        <v>-0.8</v>
      </c>
      <c r="DK73" s="179">
        <v>-5.0999999999999996</v>
      </c>
      <c r="DL73" s="32">
        <v>105</v>
      </c>
      <c r="DM73" s="27">
        <v>5</v>
      </c>
      <c r="DN73" s="27">
        <v>347</v>
      </c>
      <c r="DO73" s="27">
        <v>111</v>
      </c>
      <c r="DP73" s="270" t="s">
        <v>69</v>
      </c>
      <c r="DQ73" s="27">
        <v>481</v>
      </c>
      <c r="DR73" s="169">
        <v>-6.1</v>
      </c>
      <c r="DS73" s="170">
        <v>-14.1</v>
      </c>
      <c r="DT73" s="29">
        <v>66</v>
      </c>
      <c r="DU73" s="31">
        <v>1</v>
      </c>
      <c r="DV73" s="31">
        <v>217</v>
      </c>
      <c r="DW73" s="178">
        <v>-2.6</v>
      </c>
      <c r="DX73" s="179">
        <v>-6.1</v>
      </c>
      <c r="DY73" s="32">
        <v>111</v>
      </c>
      <c r="DZ73" s="270" t="s">
        <v>69</v>
      </c>
      <c r="EA73" s="125">
        <v>481</v>
      </c>
      <c r="EB73" s="32">
        <v>111</v>
      </c>
      <c r="EC73" s="270" t="s">
        <v>69</v>
      </c>
      <c r="ED73" s="27">
        <v>481</v>
      </c>
      <c r="EE73" s="169">
        <v>0</v>
      </c>
      <c r="EF73" s="170">
        <v>-6.4</v>
      </c>
      <c r="EG73" s="29">
        <v>38</v>
      </c>
      <c r="EH73" s="58" t="s">
        <v>69</v>
      </c>
      <c r="EI73" s="31">
        <v>126</v>
      </c>
      <c r="EJ73" s="178">
        <v>2.4</v>
      </c>
      <c r="EK73" s="179">
        <v>-4.9000000000000004</v>
      </c>
      <c r="EL73" s="49">
        <v>6</v>
      </c>
      <c r="EM73" s="28" t="s">
        <v>69</v>
      </c>
      <c r="EN73" s="45">
        <f t="shared" si="39"/>
        <v>76</v>
      </c>
      <c r="EO73" s="194">
        <v>0.8</v>
      </c>
      <c r="EP73" s="195">
        <v>-4.7</v>
      </c>
      <c r="EQ73" s="32">
        <v>24</v>
      </c>
      <c r="ER73" s="28" t="s">
        <v>69</v>
      </c>
      <c r="ES73" s="27">
        <v>186</v>
      </c>
      <c r="ET73" s="169">
        <v>0.7</v>
      </c>
      <c r="EU73" s="169">
        <v>-4</v>
      </c>
      <c r="EV73" s="112">
        <f t="shared" si="19"/>
        <v>235.5</v>
      </c>
    </row>
    <row r="74" spans="1:152" ht="15.75">
      <c r="A74" s="293"/>
      <c r="B74" s="26">
        <v>40907</v>
      </c>
      <c r="C74" s="27">
        <v>122</v>
      </c>
      <c r="D74" s="27">
        <v>20</v>
      </c>
      <c r="E74" s="27">
        <f t="shared" si="20"/>
        <v>351</v>
      </c>
      <c r="F74" s="169">
        <v>-3.2</v>
      </c>
      <c r="G74" s="170">
        <v>-8.9</v>
      </c>
      <c r="H74" s="29">
        <v>19</v>
      </c>
      <c r="I74" s="31">
        <v>2</v>
      </c>
      <c r="J74" s="27">
        <f t="shared" si="21"/>
        <v>106</v>
      </c>
      <c r="K74" s="178">
        <v>-0.5</v>
      </c>
      <c r="L74" s="179">
        <v>-5.6</v>
      </c>
      <c r="M74" s="27">
        <v>80</v>
      </c>
      <c r="N74" s="27">
        <v>7</v>
      </c>
      <c r="O74" s="27">
        <f t="shared" si="22"/>
        <v>297</v>
      </c>
      <c r="P74" s="169">
        <v>0.5</v>
      </c>
      <c r="Q74" s="170">
        <v>-3.2</v>
      </c>
      <c r="R74" s="29">
        <v>21</v>
      </c>
      <c r="S74" s="31">
        <v>0</v>
      </c>
      <c r="T74" s="31">
        <f t="shared" si="23"/>
        <v>70</v>
      </c>
      <c r="U74" s="178">
        <v>3</v>
      </c>
      <c r="V74" s="179">
        <v>-1.6</v>
      </c>
      <c r="W74" s="220">
        <v>51</v>
      </c>
      <c r="X74" s="162">
        <v>11</v>
      </c>
      <c r="Y74" s="27">
        <v>207</v>
      </c>
      <c r="Z74" s="159">
        <v>-1.7</v>
      </c>
      <c r="AA74" s="221">
        <v>-4.4000000000000004</v>
      </c>
      <c r="AB74" s="222">
        <v>34</v>
      </c>
      <c r="AC74" s="163">
        <v>2</v>
      </c>
      <c r="AD74" s="31">
        <f t="shared" si="24"/>
        <v>118</v>
      </c>
      <c r="AE74" s="186">
        <v>0.2</v>
      </c>
      <c r="AF74" s="223">
        <v>-7</v>
      </c>
      <c r="AG74" s="220">
        <v>61</v>
      </c>
      <c r="AH74" s="162">
        <v>2</v>
      </c>
      <c r="AI74" s="27">
        <v>212</v>
      </c>
      <c r="AJ74" s="193">
        <v>-1.7</v>
      </c>
      <c r="AK74" s="224">
        <v>-7.7</v>
      </c>
      <c r="AL74" s="222">
        <v>15</v>
      </c>
      <c r="AM74" s="152">
        <v>2</v>
      </c>
      <c r="AN74" s="31">
        <f t="shared" si="25"/>
        <v>62</v>
      </c>
      <c r="AO74" s="186">
        <v>-4.5</v>
      </c>
      <c r="AP74" s="223">
        <v>-11.1</v>
      </c>
      <c r="AQ74" s="220">
        <v>133</v>
      </c>
      <c r="AR74" s="162">
        <v>14</v>
      </c>
      <c r="AS74" s="27">
        <f t="shared" si="26"/>
        <v>450</v>
      </c>
      <c r="AT74" s="193">
        <v>-6.3</v>
      </c>
      <c r="AU74" s="224">
        <v>-15.2</v>
      </c>
      <c r="AV74" s="151">
        <v>7</v>
      </c>
      <c r="AW74" s="152">
        <v>0</v>
      </c>
      <c r="AX74" s="31">
        <f t="shared" si="27"/>
        <v>96</v>
      </c>
      <c r="AY74" s="186">
        <v>7.4</v>
      </c>
      <c r="AZ74" s="190">
        <v>-5.8</v>
      </c>
      <c r="BA74" s="32">
        <v>84</v>
      </c>
      <c r="BB74" s="34">
        <v>14</v>
      </c>
      <c r="BC74" s="27">
        <f t="shared" si="28"/>
        <v>345</v>
      </c>
      <c r="BD74" s="169">
        <v>-0.9</v>
      </c>
      <c r="BE74" s="170">
        <v>-6.2</v>
      </c>
      <c r="BF74" s="29">
        <v>21</v>
      </c>
      <c r="BG74" s="31">
        <v>5</v>
      </c>
      <c r="BH74" s="31">
        <f t="shared" si="29"/>
        <v>113</v>
      </c>
      <c r="BI74" s="178">
        <v>0.8</v>
      </c>
      <c r="BJ74" s="179">
        <v>-4.5</v>
      </c>
      <c r="BK74" s="27">
        <v>75</v>
      </c>
      <c r="BL74" s="34">
        <v>5</v>
      </c>
      <c r="BM74" s="27">
        <f t="shared" si="30"/>
        <v>357</v>
      </c>
      <c r="BN74" s="169">
        <v>-1.4</v>
      </c>
      <c r="BO74" s="170">
        <v>-11.1</v>
      </c>
      <c r="BP74" s="29">
        <v>30</v>
      </c>
      <c r="BQ74" s="31">
        <v>9</v>
      </c>
      <c r="BR74" s="31">
        <f t="shared" si="31"/>
        <v>162</v>
      </c>
      <c r="BS74" s="178">
        <v>1.8</v>
      </c>
      <c r="BT74" s="179">
        <v>-4</v>
      </c>
      <c r="BU74" s="27">
        <v>43</v>
      </c>
      <c r="BV74" s="34">
        <v>16</v>
      </c>
      <c r="BW74" s="27">
        <f t="shared" si="32"/>
        <v>252</v>
      </c>
      <c r="BX74" s="169">
        <v>-0.9</v>
      </c>
      <c r="BY74" s="170">
        <v>-7.2</v>
      </c>
      <c r="BZ74" s="29">
        <v>74</v>
      </c>
      <c r="CA74" s="31">
        <v>3</v>
      </c>
      <c r="CB74" s="31">
        <f t="shared" si="33"/>
        <v>228</v>
      </c>
      <c r="CC74" s="178">
        <v>-0.9</v>
      </c>
      <c r="CD74" s="179">
        <v>-5.5</v>
      </c>
      <c r="CE74" s="27">
        <v>69</v>
      </c>
      <c r="CF74" s="34">
        <v>25</v>
      </c>
      <c r="CG74" s="27">
        <f t="shared" si="34"/>
        <v>170</v>
      </c>
      <c r="CH74" s="169">
        <v>-3.4</v>
      </c>
      <c r="CI74" s="170">
        <v>-3.4</v>
      </c>
      <c r="CJ74" s="29">
        <v>26</v>
      </c>
      <c r="CK74" s="31">
        <v>0</v>
      </c>
      <c r="CL74" s="31">
        <f t="shared" si="35"/>
        <v>145</v>
      </c>
      <c r="CM74" s="178">
        <v>-0.3</v>
      </c>
      <c r="CN74" s="179">
        <v>-6.5</v>
      </c>
      <c r="CO74" s="32">
        <v>40</v>
      </c>
      <c r="CP74" s="34">
        <v>0</v>
      </c>
      <c r="CQ74" s="27">
        <f t="shared" si="36"/>
        <v>198</v>
      </c>
      <c r="CR74" s="169">
        <v>0</v>
      </c>
      <c r="CS74" s="170">
        <v>-1.9</v>
      </c>
      <c r="CT74" s="29">
        <v>36</v>
      </c>
      <c r="CU74" s="31">
        <v>1</v>
      </c>
      <c r="CV74" s="31">
        <f t="shared" si="37"/>
        <v>151</v>
      </c>
      <c r="CW74" s="178">
        <v>1.8</v>
      </c>
      <c r="CX74" s="179">
        <v>-1.5</v>
      </c>
      <c r="CY74" s="32">
        <v>54</v>
      </c>
      <c r="CZ74" s="34">
        <v>3</v>
      </c>
      <c r="DA74" s="125">
        <f t="shared" si="40"/>
        <v>218</v>
      </c>
      <c r="DB74" s="120">
        <v>96</v>
      </c>
      <c r="DC74" s="85">
        <v>0</v>
      </c>
      <c r="DD74" s="85">
        <f t="shared" si="38"/>
        <v>347</v>
      </c>
      <c r="DE74" s="169">
        <v>-0.4</v>
      </c>
      <c r="DF74" s="170">
        <v>-4.5</v>
      </c>
      <c r="DG74" s="29">
        <v>48</v>
      </c>
      <c r="DH74" s="31">
        <v>10</v>
      </c>
      <c r="DI74" s="31">
        <v>117</v>
      </c>
      <c r="DJ74" s="178">
        <v>-1</v>
      </c>
      <c r="DK74" s="179">
        <v>-3.3</v>
      </c>
      <c r="DL74" s="32">
        <v>96</v>
      </c>
      <c r="DM74" s="28" t="s">
        <v>69</v>
      </c>
      <c r="DN74" s="27">
        <v>347</v>
      </c>
      <c r="DO74" s="27">
        <v>113</v>
      </c>
      <c r="DP74" s="27">
        <v>6</v>
      </c>
      <c r="DQ74" s="27">
        <v>487</v>
      </c>
      <c r="DR74" s="169">
        <v>6.4</v>
      </c>
      <c r="DS74" s="170">
        <v>-8.6</v>
      </c>
      <c r="DT74" s="29">
        <v>65</v>
      </c>
      <c r="DU74" s="31">
        <v>2</v>
      </c>
      <c r="DV74" s="31">
        <v>219</v>
      </c>
      <c r="DW74" s="178">
        <v>6.8</v>
      </c>
      <c r="DX74" s="179">
        <v>-4.0999999999999996</v>
      </c>
      <c r="DY74" s="32">
        <v>113</v>
      </c>
      <c r="DZ74" s="27">
        <v>6</v>
      </c>
      <c r="EA74" s="125">
        <v>487</v>
      </c>
      <c r="EB74" s="32">
        <v>113</v>
      </c>
      <c r="EC74" s="27">
        <v>6</v>
      </c>
      <c r="ED74" s="27">
        <v>487</v>
      </c>
      <c r="EE74" s="169">
        <v>-4.0999999999999996</v>
      </c>
      <c r="EF74" s="170">
        <v>-10.7</v>
      </c>
      <c r="EG74" s="29">
        <v>45</v>
      </c>
      <c r="EH74" s="31">
        <v>11</v>
      </c>
      <c r="EI74" s="31">
        <v>137</v>
      </c>
      <c r="EJ74" s="178">
        <v>2.9</v>
      </c>
      <c r="EK74" s="179">
        <v>-9.6</v>
      </c>
      <c r="EL74" s="49">
        <v>9</v>
      </c>
      <c r="EM74" s="50">
        <v>5</v>
      </c>
      <c r="EN74" s="45">
        <f>IF(EM74="","",IF(AND(EL74="-",EM74="-",OR(EN73="",EN73="-")),"-",SUM(EN73,EM74)))</f>
        <v>81</v>
      </c>
      <c r="EO74" s="194">
        <v>0.6</v>
      </c>
      <c r="EP74" s="195">
        <v>-2.2999999999999998</v>
      </c>
      <c r="EQ74" s="32">
        <v>22</v>
      </c>
      <c r="ER74" s="28" t="s">
        <v>69</v>
      </c>
      <c r="ES74" s="27">
        <v>186</v>
      </c>
      <c r="ET74" s="169">
        <v>0.3</v>
      </c>
      <c r="EU74" s="169">
        <v>-5.2</v>
      </c>
      <c r="EV74" s="112">
        <f t="shared" si="19"/>
        <v>242.375</v>
      </c>
    </row>
    <row r="75" spans="1:152" ht="16.5" thickBot="1">
      <c r="A75" s="293"/>
      <c r="B75" s="26">
        <v>40908</v>
      </c>
      <c r="C75" s="100">
        <v>118</v>
      </c>
      <c r="D75" s="100">
        <v>7</v>
      </c>
      <c r="E75" s="100">
        <f>E74+D75</f>
        <v>358</v>
      </c>
      <c r="F75" s="261">
        <v>-4.5</v>
      </c>
      <c r="G75" s="262">
        <v>-9.9</v>
      </c>
      <c r="H75" s="135">
        <v>22</v>
      </c>
      <c r="I75" s="134">
        <v>3</v>
      </c>
      <c r="J75" s="100">
        <f>J74+I75</f>
        <v>109</v>
      </c>
      <c r="K75" s="265">
        <v>-1.4</v>
      </c>
      <c r="L75" s="266">
        <v>-5.5</v>
      </c>
      <c r="M75" s="100">
        <v>80</v>
      </c>
      <c r="N75" s="100">
        <v>6</v>
      </c>
      <c r="O75" s="100">
        <f>O74+N75</f>
        <v>303</v>
      </c>
      <c r="P75" s="261">
        <v>-2.8</v>
      </c>
      <c r="Q75" s="262">
        <v>-6.5</v>
      </c>
      <c r="R75" s="135">
        <v>20</v>
      </c>
      <c r="S75" s="134">
        <v>1</v>
      </c>
      <c r="T75" s="134">
        <f t="shared" si="23"/>
        <v>71</v>
      </c>
      <c r="U75" s="265">
        <v>-0.5</v>
      </c>
      <c r="V75" s="266">
        <v>-3.7</v>
      </c>
      <c r="W75" s="226">
        <v>61</v>
      </c>
      <c r="X75" s="164">
        <v>16</v>
      </c>
      <c r="Y75" s="100">
        <v>223</v>
      </c>
      <c r="Z75" s="227">
        <v>1.2</v>
      </c>
      <c r="AA75" s="228">
        <v>-4.5999999999999996</v>
      </c>
      <c r="AB75" s="229">
        <v>34</v>
      </c>
      <c r="AC75" s="165">
        <v>0</v>
      </c>
      <c r="AD75" s="134">
        <f t="shared" si="24"/>
        <v>118</v>
      </c>
      <c r="AE75" s="191">
        <v>-4.8</v>
      </c>
      <c r="AF75" s="230">
        <v>-9.4</v>
      </c>
      <c r="AG75" s="226">
        <v>70</v>
      </c>
      <c r="AH75" s="164">
        <v>16</v>
      </c>
      <c r="AI75" s="100">
        <v>228</v>
      </c>
      <c r="AJ75" s="231">
        <v>-6.4</v>
      </c>
      <c r="AK75" s="232">
        <v>-11.1</v>
      </c>
      <c r="AL75" s="229">
        <v>17</v>
      </c>
      <c r="AM75" s="156">
        <v>6</v>
      </c>
      <c r="AN75" s="134">
        <f t="shared" si="25"/>
        <v>68</v>
      </c>
      <c r="AO75" s="191">
        <v>-4.3</v>
      </c>
      <c r="AP75" s="230">
        <v>-12.6</v>
      </c>
      <c r="AQ75" s="226">
        <v>125</v>
      </c>
      <c r="AR75" s="164">
        <v>0</v>
      </c>
      <c r="AS75" s="100">
        <f>AS74+AR75</f>
        <v>450</v>
      </c>
      <c r="AT75" s="231">
        <v>-8.3000000000000007</v>
      </c>
      <c r="AU75" s="232">
        <v>-20.3</v>
      </c>
      <c r="AV75" s="155">
        <v>0</v>
      </c>
      <c r="AW75" s="156">
        <v>0</v>
      </c>
      <c r="AX75" s="134">
        <f t="shared" si="27"/>
        <v>96</v>
      </c>
      <c r="AY75" s="191">
        <v>8.1</v>
      </c>
      <c r="AZ75" s="192">
        <v>-7.1</v>
      </c>
      <c r="BA75" s="32">
        <v>75</v>
      </c>
      <c r="BB75" s="27">
        <v>2</v>
      </c>
      <c r="BC75" s="27">
        <f>BC74+BB75</f>
        <v>347</v>
      </c>
      <c r="BD75" s="169">
        <v>-1.4</v>
      </c>
      <c r="BE75" s="170">
        <v>-6.4</v>
      </c>
      <c r="BF75" s="29">
        <v>29</v>
      </c>
      <c r="BG75" s="31">
        <v>9</v>
      </c>
      <c r="BH75" s="31">
        <f t="shared" si="29"/>
        <v>122</v>
      </c>
      <c r="BI75" s="178">
        <v>0.5</v>
      </c>
      <c r="BJ75" s="179">
        <v>-3.6</v>
      </c>
      <c r="BK75" s="27">
        <v>68</v>
      </c>
      <c r="BL75" s="27">
        <v>0</v>
      </c>
      <c r="BM75" s="27">
        <f>BM74+BL75</f>
        <v>357</v>
      </c>
      <c r="BN75" s="169">
        <v>-1.1000000000000001</v>
      </c>
      <c r="BO75" s="170">
        <v>-13</v>
      </c>
      <c r="BP75" s="29">
        <v>26</v>
      </c>
      <c r="BQ75" s="31">
        <v>1</v>
      </c>
      <c r="BR75" s="31">
        <f t="shared" si="31"/>
        <v>163</v>
      </c>
      <c r="BS75" s="178">
        <v>0.8</v>
      </c>
      <c r="BT75" s="179">
        <v>-5.3</v>
      </c>
      <c r="BU75" s="27">
        <v>52</v>
      </c>
      <c r="BV75" s="27">
        <v>16</v>
      </c>
      <c r="BW75" s="27">
        <f>BW74+BV75</f>
        <v>268</v>
      </c>
      <c r="BX75" s="169">
        <v>-1.9</v>
      </c>
      <c r="BY75" s="170">
        <v>-4.8</v>
      </c>
      <c r="BZ75" s="29">
        <v>79</v>
      </c>
      <c r="CA75" s="31">
        <v>9</v>
      </c>
      <c r="CB75" s="31">
        <f t="shared" si="33"/>
        <v>237</v>
      </c>
      <c r="CC75" s="178">
        <v>-0.4</v>
      </c>
      <c r="CD75" s="179">
        <v>-4.9000000000000004</v>
      </c>
      <c r="CE75" s="27">
        <v>55</v>
      </c>
      <c r="CF75" s="27">
        <v>0</v>
      </c>
      <c r="CG75" s="27">
        <f>CG74+CF75</f>
        <v>170</v>
      </c>
      <c r="CH75" s="169">
        <v>0.8</v>
      </c>
      <c r="CI75" s="170">
        <v>-9.4</v>
      </c>
      <c r="CJ75" s="29">
        <v>27</v>
      </c>
      <c r="CK75" s="31">
        <v>5</v>
      </c>
      <c r="CL75" s="31">
        <f t="shared" si="35"/>
        <v>150</v>
      </c>
      <c r="CM75" s="178">
        <v>1.6</v>
      </c>
      <c r="CN75" s="179">
        <v>-6.3</v>
      </c>
      <c r="CO75" s="32">
        <v>57</v>
      </c>
      <c r="CP75" s="27">
        <v>18</v>
      </c>
      <c r="CQ75" s="27">
        <f t="shared" si="36"/>
        <v>216</v>
      </c>
      <c r="CR75" s="169">
        <v>-0.3</v>
      </c>
      <c r="CS75" s="170">
        <v>-6.7</v>
      </c>
      <c r="CT75" s="29">
        <v>45</v>
      </c>
      <c r="CU75" s="31">
        <v>11</v>
      </c>
      <c r="CV75" s="31">
        <f t="shared" si="37"/>
        <v>162</v>
      </c>
      <c r="CW75" s="178">
        <v>1.6</v>
      </c>
      <c r="CX75" s="179">
        <v>-4.0999999999999996</v>
      </c>
      <c r="CY75" s="32">
        <v>53</v>
      </c>
      <c r="CZ75" s="27">
        <v>4</v>
      </c>
      <c r="DA75" s="125">
        <f t="shared" si="40"/>
        <v>222</v>
      </c>
      <c r="DB75" s="118">
        <v>75</v>
      </c>
      <c r="DC75" s="86">
        <v>1</v>
      </c>
      <c r="DD75" s="88">
        <f>DC75+DD74</f>
        <v>348</v>
      </c>
      <c r="DE75" s="169">
        <v>2</v>
      </c>
      <c r="DF75" s="170">
        <v>-3.1</v>
      </c>
      <c r="DG75" s="29">
        <v>48</v>
      </c>
      <c r="DH75" s="31">
        <v>4</v>
      </c>
      <c r="DI75" s="31">
        <v>121</v>
      </c>
      <c r="DJ75" s="178">
        <v>1.9</v>
      </c>
      <c r="DK75" s="179">
        <v>-4.2</v>
      </c>
      <c r="DL75" s="32">
        <v>75</v>
      </c>
      <c r="DM75" s="27">
        <v>1</v>
      </c>
      <c r="DN75" s="27">
        <v>348</v>
      </c>
      <c r="DO75" s="27">
        <v>109</v>
      </c>
      <c r="DP75" s="27">
        <v>1</v>
      </c>
      <c r="DQ75" s="27">
        <v>488</v>
      </c>
      <c r="DR75" s="169">
        <v>1.4</v>
      </c>
      <c r="DS75" s="170">
        <v>-7.7</v>
      </c>
      <c r="DT75" s="29">
        <v>58</v>
      </c>
      <c r="DU75" s="31">
        <v>1</v>
      </c>
      <c r="DV75" s="31">
        <v>220</v>
      </c>
      <c r="DW75" s="178">
        <v>1.8</v>
      </c>
      <c r="DX75" s="179">
        <v>-6.9</v>
      </c>
      <c r="DY75" s="32">
        <v>109</v>
      </c>
      <c r="DZ75" s="27">
        <v>1</v>
      </c>
      <c r="EA75" s="125">
        <v>488</v>
      </c>
      <c r="EB75" s="32">
        <v>109</v>
      </c>
      <c r="EC75" s="27">
        <v>1</v>
      </c>
      <c r="ED75" s="27">
        <v>488</v>
      </c>
      <c r="EE75" s="169">
        <v>-1.1000000000000001</v>
      </c>
      <c r="EF75" s="170">
        <v>-9.5</v>
      </c>
      <c r="EG75" s="29">
        <v>42</v>
      </c>
      <c r="EH75" s="31">
        <v>1</v>
      </c>
      <c r="EI75" s="31">
        <v>138</v>
      </c>
      <c r="EJ75" s="178">
        <v>3</v>
      </c>
      <c r="EK75" s="179">
        <v>-2.8</v>
      </c>
      <c r="EL75" s="52">
        <v>7</v>
      </c>
      <c r="EM75" s="51">
        <v>1</v>
      </c>
      <c r="EN75" s="45">
        <f>IF(EM75="","",IF(AND(EL75="-",EM75="-",OR(EN74="",EN74="-")),"-",SUM(EN74,EM75)))</f>
        <v>82</v>
      </c>
      <c r="EO75" s="169">
        <v>2.5</v>
      </c>
      <c r="EP75" s="170">
        <v>-5.0999999999999996</v>
      </c>
      <c r="EQ75" s="32">
        <v>24</v>
      </c>
      <c r="ER75" s="27">
        <v>5</v>
      </c>
      <c r="ES75" s="27">
        <v>191</v>
      </c>
      <c r="ET75" s="169">
        <v>3.6</v>
      </c>
      <c r="EU75" s="169">
        <v>-1.9</v>
      </c>
      <c r="EV75" s="112">
        <f t="shared" si="19"/>
        <v>248.125</v>
      </c>
    </row>
    <row r="76" spans="1:152" ht="15.75" thickTop="1" thickBot="1">
      <c r="A76" s="293"/>
      <c r="B76" s="43" t="s">
        <v>66</v>
      </c>
      <c r="C76" s="6">
        <f>IFERROR(AVERAGE(C45:C75),0)</f>
        <v>65.774193548387103</v>
      </c>
      <c r="D76" s="7">
        <f>SUM(D45:D75)</f>
        <v>343</v>
      </c>
      <c r="E76" s="11">
        <f>D76</f>
        <v>343</v>
      </c>
      <c r="F76" s="8">
        <f>IFERROR(AVERAGE(F45:F75),0)</f>
        <v>-1.096774193548387</v>
      </c>
      <c r="G76" s="10">
        <f>IFERROR(AVERAGE(G45:G75),0)</f>
        <v>-7.1548387096774198</v>
      </c>
      <c r="H76" s="137">
        <f>IFERROR(AVERAGE(H45:H75),0)</f>
        <v>11.838709677419354</v>
      </c>
      <c r="I76" s="143">
        <f>SUM(I45:I75)</f>
        <v>75</v>
      </c>
      <c r="J76" s="139">
        <f>I76</f>
        <v>75</v>
      </c>
      <c r="K76" s="140">
        <f>IFERROR(AVERAGE(K45:K75),0)</f>
        <v>0.74193548387096764</v>
      </c>
      <c r="L76" s="141">
        <f>IFERROR(AVERAGE(L45:L75),0)</f>
        <v>-4.5774193548387094</v>
      </c>
      <c r="M76" s="6">
        <f>IFERROR(AVERAGE(M45:M75),0)</f>
        <v>35.387096774193552</v>
      </c>
      <c r="N76" s="7">
        <f>SUM(N45:N75)</f>
        <v>240</v>
      </c>
      <c r="O76" s="11">
        <f>N76</f>
        <v>240</v>
      </c>
      <c r="P76" s="8">
        <f>IFERROR(AVERAGE(P45:P75),0)</f>
        <v>0.85806451612903223</v>
      </c>
      <c r="Q76" s="10">
        <f>IFERROR(AVERAGE(Q45:Q75),0)</f>
        <v>-5.4903225806451612</v>
      </c>
      <c r="R76" s="137">
        <f>IFERROR(AVERAGE(R45:R75),0)</f>
        <v>7.354838709677419</v>
      </c>
      <c r="S76" s="143">
        <f>SUM(S45:S75)</f>
        <v>50</v>
      </c>
      <c r="T76" s="139">
        <f>S76</f>
        <v>50</v>
      </c>
      <c r="U76" s="140">
        <f>IFERROR(AVERAGE(U45:U75),0)</f>
        <v>2.1999999999999997</v>
      </c>
      <c r="V76" s="141">
        <f>IFERROR(AVERAGE(V45:V75),0)</f>
        <v>-3.7096774193548381</v>
      </c>
      <c r="W76" s="6">
        <f>IFERROR(AVERAGE(W45:W75),0)</f>
        <v>36.096774193548384</v>
      </c>
      <c r="X76" s="7">
        <f>SUM(X45:X75)</f>
        <v>223</v>
      </c>
      <c r="Y76" s="11">
        <f>X76</f>
        <v>223</v>
      </c>
      <c r="Z76" s="8">
        <f>IFERROR(AVERAGE(Z45:Z75),0)</f>
        <v>0.23548387096774195</v>
      </c>
      <c r="AA76" s="10">
        <f>IFERROR(AVERAGE(AA45:AA75),0)</f>
        <v>-6.1193548387096781</v>
      </c>
      <c r="AB76" s="137">
        <f>AVERAGE(AB45:AB75)</f>
        <v>18.774193548387096</v>
      </c>
      <c r="AC76" s="138">
        <f>SUM(AC45:AC75)</f>
        <v>114</v>
      </c>
      <c r="AD76" s="143">
        <f>AC76</f>
        <v>114</v>
      </c>
      <c r="AE76" s="140">
        <f>AVERAGE(AE45:AE75)</f>
        <v>2.7322580645161287</v>
      </c>
      <c r="AF76" s="141">
        <f>AVERAGE(AF45:AF75)</f>
        <v>-3.9354838709677424</v>
      </c>
      <c r="AG76" s="6">
        <f>IFERROR(AVERAGE(AG45:AG75),0)</f>
        <v>23.06451612903226</v>
      </c>
      <c r="AH76" s="7">
        <f>SUM(AH45:AH75)</f>
        <v>209</v>
      </c>
      <c r="AI76" s="11">
        <f>AH76</f>
        <v>209</v>
      </c>
      <c r="AJ76" s="8">
        <f>IFERROR(AVERAGE(AJ45:AJ75),0)</f>
        <v>1.3225806451612907</v>
      </c>
      <c r="AK76" s="10">
        <f>IFERROR(AVERAGE(AK45:AK75),0)</f>
        <v>-5.6774193548387082</v>
      </c>
      <c r="AL76" s="137">
        <f>AVERAGE(AL45:AL75)</f>
        <v>4.774193548387097</v>
      </c>
      <c r="AM76" s="143">
        <f>SUM(AM45:AM75)</f>
        <v>49</v>
      </c>
      <c r="AN76" s="143">
        <f>AM76</f>
        <v>49</v>
      </c>
      <c r="AO76" s="140">
        <f>AVERAGE(AO45:AO75)</f>
        <v>1.2870967741935488</v>
      </c>
      <c r="AP76" s="141">
        <f>AVERAGE(AP45:AP75)</f>
        <v>-4.2677419354838699</v>
      </c>
      <c r="AQ76" s="233">
        <f>AVERAGE(AQ45:AQ75)</f>
        <v>85.967741935483872</v>
      </c>
      <c r="AR76" s="234">
        <f>SUM(AR45:AR75)</f>
        <v>384</v>
      </c>
      <c r="AS76" s="142">
        <f>AR76</f>
        <v>384</v>
      </c>
      <c r="AT76" s="235">
        <f>AVERAGE(AT45:AT75)</f>
        <v>-0.85806451612903234</v>
      </c>
      <c r="AU76" s="236">
        <f>AVERAGE(AU45:AU75)</f>
        <v>-6.1064516129032267</v>
      </c>
      <c r="AV76" s="137">
        <f>AVERAGE(AV45:AV75)</f>
        <v>3.3225806451612905</v>
      </c>
      <c r="AW76" s="143">
        <f>SUM(AW45:AW75)</f>
        <v>52</v>
      </c>
      <c r="AX76" s="139">
        <f>AW76</f>
        <v>52</v>
      </c>
      <c r="AY76" s="140">
        <f>AVERAGE(AY45:AY75)</f>
        <v>2.645161290322581</v>
      </c>
      <c r="AZ76" s="141">
        <f>AVERAGE(AZ45:AZ75)</f>
        <v>-4.2387096774193553</v>
      </c>
      <c r="BA76" s="9">
        <f>AVERAGE(BA45:BA75)</f>
        <v>35.741935483870968</v>
      </c>
      <c r="BB76" s="7">
        <f>SUM(BB45:BB75)</f>
        <v>238</v>
      </c>
      <c r="BC76" s="11">
        <f>BB76</f>
        <v>238</v>
      </c>
      <c r="BD76" s="8">
        <f>AVERAGE(BD45:BD75)</f>
        <v>-0.18387096774193545</v>
      </c>
      <c r="BE76" s="10">
        <f>AVERAGE(BE45:BE75)</f>
        <v>-5.716129032258066</v>
      </c>
      <c r="BF76" s="6">
        <f>AVERAGE(BF45:BF75)</f>
        <v>12.387096774193548</v>
      </c>
      <c r="BG76" s="7">
        <f>SUM(BG45:BG75)</f>
        <v>105</v>
      </c>
      <c r="BH76" s="11">
        <f>BG76</f>
        <v>105</v>
      </c>
      <c r="BI76" s="4">
        <f>AVERAGE(BI45:BI75)</f>
        <v>1.3516129032258062</v>
      </c>
      <c r="BJ76" s="5">
        <f>AVERAGE(BJ45:BJ75)</f>
        <v>-3.9580645161290309</v>
      </c>
      <c r="BK76" s="6">
        <f>AVERAGE(BK45:BK75)</f>
        <v>54.064516129032256</v>
      </c>
      <c r="BL76" s="7">
        <f>SUM(BL45:BL75)</f>
        <v>272</v>
      </c>
      <c r="BM76" s="11">
        <f>BL76</f>
        <v>272</v>
      </c>
      <c r="BN76" s="8">
        <f>AVERAGE(BN45:BN75)</f>
        <v>-0.38064516129032255</v>
      </c>
      <c r="BO76" s="10">
        <f>AVERAGE(BO45:BO75)</f>
        <v>-7.0032258064516144</v>
      </c>
      <c r="BP76" s="6">
        <f>AVERAGE(BP45:BP75)</f>
        <v>19.774193548387096</v>
      </c>
      <c r="BQ76" s="7">
        <f>SUM(BQ45:BQ75)</f>
        <v>101</v>
      </c>
      <c r="BR76" s="11">
        <f>BQ76</f>
        <v>101</v>
      </c>
      <c r="BS76" s="4">
        <f>AVERAGE(BS45:BS75)</f>
        <v>0.76774193548387126</v>
      </c>
      <c r="BT76" s="5">
        <f>AVERAGE(BT45:BT75)</f>
        <v>-5.0290322580645173</v>
      </c>
      <c r="BU76" s="6">
        <f>AVERAGE(BU45:BU75)</f>
        <v>20.193548387096776</v>
      </c>
      <c r="BV76" s="7">
        <f>SUM(BV45:BV75)</f>
        <v>143</v>
      </c>
      <c r="BW76" s="11">
        <f>BV76</f>
        <v>143</v>
      </c>
      <c r="BX76" s="8">
        <f>AVERAGE(BX45:BX75)</f>
        <v>0.80000000000000027</v>
      </c>
      <c r="BY76" s="10">
        <f>AVERAGE(BY45:BY75)</f>
        <v>-6.6322580645161295</v>
      </c>
      <c r="BZ76" s="6">
        <f>AVERAGE(BZ45:BZ75)</f>
        <v>45</v>
      </c>
      <c r="CA76" s="7">
        <f>SUM(CA45:CA75)</f>
        <v>198</v>
      </c>
      <c r="CB76" s="11">
        <f>CA76</f>
        <v>198</v>
      </c>
      <c r="CC76" s="4">
        <f>AVERAGE(CC45:CC75)</f>
        <v>2.1451612903225792</v>
      </c>
      <c r="CD76" s="5">
        <f>AVERAGE(CD45:CD75)</f>
        <v>-4.338709677419355</v>
      </c>
      <c r="CE76" s="6">
        <f>AVERAGE(CE45:CE75)</f>
        <v>10.935483870967742</v>
      </c>
      <c r="CF76" s="7">
        <f>SUM(CF45:CF75)</f>
        <v>143</v>
      </c>
      <c r="CG76" s="11">
        <f>CF76</f>
        <v>143</v>
      </c>
      <c r="CH76" s="8">
        <f>AVERAGE(CH45:CH75)</f>
        <v>2.7645161290322582</v>
      </c>
      <c r="CI76" s="10">
        <f>AVERAGE(CI45:CI75)</f>
        <v>-3.3451612903225811</v>
      </c>
      <c r="CJ76" s="2">
        <f>AVERAGE(CJ45:CJ75)</f>
        <v>16</v>
      </c>
      <c r="CK76" s="3">
        <f>SUM(CK45:CK75)</f>
        <v>101</v>
      </c>
      <c r="CL76" s="17">
        <f>CK76</f>
        <v>101</v>
      </c>
      <c r="CM76" s="4">
        <f>AVERAGE(CM45:CM75)</f>
        <v>3.7322580645161283</v>
      </c>
      <c r="CN76" s="5">
        <f>AVERAGE(CN45:CN75)</f>
        <v>-1.9419354838709677</v>
      </c>
      <c r="CO76" s="6">
        <f>AVERAGE(CO45:CO75)</f>
        <v>33</v>
      </c>
      <c r="CP76" s="7">
        <f>SUM(CP45:CP75)</f>
        <v>200</v>
      </c>
      <c r="CQ76" s="11">
        <f>CP76</f>
        <v>200</v>
      </c>
      <c r="CR76" s="8">
        <f>AVERAGE(CR45:CR75)</f>
        <v>0.49354838709677429</v>
      </c>
      <c r="CS76" s="10">
        <f>AVERAGE(CS45:CS75)</f>
        <v>-6.3838709677419354</v>
      </c>
      <c r="CT76" s="2">
        <f>AVERAGE(CT45:CT75)</f>
        <v>19.483870967741936</v>
      </c>
      <c r="CU76" s="3">
        <f>SUM(CU45:CU75)</f>
        <v>130</v>
      </c>
      <c r="CV76" s="17">
        <f>CU76</f>
        <v>130</v>
      </c>
      <c r="CW76" s="4">
        <f>AVERAGE(CW45:CW75)</f>
        <v>1.6580645161290317</v>
      </c>
      <c r="CX76" s="5">
        <f>AVERAGE(CX45:CX75)</f>
        <v>-4.3322580645161288</v>
      </c>
      <c r="CY76" s="6">
        <f>AVERAGE(CY45:CY75)</f>
        <v>24.931034482758619</v>
      </c>
      <c r="CZ76" s="7">
        <f>SUM(CZ45:CZ75)</f>
        <v>155</v>
      </c>
      <c r="DA76" s="11">
        <f>CZ76</f>
        <v>155</v>
      </c>
      <c r="DB76" s="9">
        <f>AVERAGE(DB45:DB75)</f>
        <v>55.87096774193548</v>
      </c>
      <c r="DC76" s="7">
        <f>SUM(DC45:DC75)</f>
        <v>257</v>
      </c>
      <c r="DD76" s="11">
        <f>DC76</f>
        <v>257</v>
      </c>
      <c r="DE76" s="8">
        <f>AVERAGE(DE45:DE75)</f>
        <v>1.5677419354838715</v>
      </c>
      <c r="DF76" s="10">
        <f>AVERAGE(DF45:DF75)</f>
        <v>-3.8290322580645157</v>
      </c>
      <c r="DG76" s="2">
        <f>AVERAGE(DG45:DG75)</f>
        <v>13.129032258064516</v>
      </c>
      <c r="DH76" s="3">
        <f>SUM(DH45:DH75)</f>
        <v>101</v>
      </c>
      <c r="DI76" s="17">
        <f>DH76</f>
        <v>101</v>
      </c>
      <c r="DJ76" s="4">
        <f>AVERAGE(DJ45:DJ75)</f>
        <v>3.1580645161290333</v>
      </c>
      <c r="DK76" s="5">
        <f>AVERAGE(DK45:DK75)</f>
        <v>-1.574193548387097</v>
      </c>
      <c r="DL76" s="6">
        <f>AVERAGE(DL45:DL75)</f>
        <v>55.87096774193548</v>
      </c>
      <c r="DM76" s="7">
        <f>SUM(DM45:DM75)</f>
        <v>257</v>
      </c>
      <c r="DN76" s="11">
        <f>DM76</f>
        <v>257</v>
      </c>
      <c r="DO76" s="6">
        <f>AVERAGE(DO45:DO75)</f>
        <v>81.516129032258064</v>
      </c>
      <c r="DP76" s="7">
        <f>SUM(DP45:DP75)</f>
        <v>346</v>
      </c>
      <c r="DQ76" s="11">
        <f>DP76</f>
        <v>346</v>
      </c>
      <c r="DR76" s="8">
        <f>AVERAGE(DR45:DR75)</f>
        <v>-1.074193548387097</v>
      </c>
      <c r="DS76" s="10">
        <f>AVERAGE(DS45:DS75)</f>
        <v>-7.9</v>
      </c>
      <c r="DT76" s="2">
        <f>AVERAGE(DT45:DT75)</f>
        <v>47.12903225806452</v>
      </c>
      <c r="DU76" s="3">
        <f>SUM(DU45:DU75)</f>
        <v>209</v>
      </c>
      <c r="DV76" s="17">
        <f>DU76</f>
        <v>209</v>
      </c>
      <c r="DW76" s="4">
        <f>AVERAGE(DW45:DW75)</f>
        <v>0.36774193548387113</v>
      </c>
      <c r="DX76" s="5">
        <f>AVERAGE(DX45:DX75)</f>
        <v>-5.3516129032258046</v>
      </c>
      <c r="DY76" s="9">
        <f>AVERAGE(DY45:DY75)</f>
        <v>81.516129032258064</v>
      </c>
      <c r="DZ76" s="7">
        <f>SUM(DZ45:DZ75)</f>
        <v>346</v>
      </c>
      <c r="EA76" s="128">
        <f>DZ76</f>
        <v>346</v>
      </c>
      <c r="EB76" s="6">
        <f>AVERAGE(EB45:EB75)</f>
        <v>81.516129032258064</v>
      </c>
      <c r="EC76" s="7">
        <f>SUM(EC45:EC75)</f>
        <v>346</v>
      </c>
      <c r="ED76" s="11">
        <f>EC76</f>
        <v>346</v>
      </c>
      <c r="EE76" s="8">
        <f>AVERAGE(EE45:EE75)</f>
        <v>-1.380645161290323</v>
      </c>
      <c r="EF76" s="10">
        <f>AVERAGE(EF45:EF75)</f>
        <v>-6.151612903225808</v>
      </c>
      <c r="EG76" s="2">
        <f>AVERAGE(EG45:EG75)</f>
        <v>20.06451612903226</v>
      </c>
      <c r="EH76" s="3">
        <f>SUM(EH45:EH75)</f>
        <v>111</v>
      </c>
      <c r="EI76" s="17">
        <f>EH76</f>
        <v>111</v>
      </c>
      <c r="EJ76" s="4">
        <f>AVERAGE(EJ45:EJ75)</f>
        <v>0.50967741935483868</v>
      </c>
      <c r="EK76" s="5">
        <f>AVERAGE(EK45:EK75)</f>
        <v>-4.3322580645161297</v>
      </c>
      <c r="EL76" s="6">
        <f>AVERAGE(EL45:EL75)</f>
        <v>4.580645161290323</v>
      </c>
      <c r="EM76" s="7">
        <f>SUM(EM45:EM75)</f>
        <v>63</v>
      </c>
      <c r="EN76" s="11">
        <f>EM76</f>
        <v>63</v>
      </c>
      <c r="EO76" s="8">
        <f>AVERAGE(EO45:EO75)</f>
        <v>2.6064516129032245</v>
      </c>
      <c r="EP76" s="10">
        <f>AVERAGE(EP45:EP75)</f>
        <v>-3.1354838709677417</v>
      </c>
      <c r="EQ76" s="6">
        <f>AVERAGE(EQ45:EQ75)</f>
        <v>14.03225806451613</v>
      </c>
      <c r="ER76" s="7">
        <f>SUM(ER45:ER75)</f>
        <v>122</v>
      </c>
      <c r="ES76" s="11">
        <f>ER76</f>
        <v>122</v>
      </c>
      <c r="ET76" s="8">
        <f>AVERAGE(ET45:ET75)</f>
        <v>0.66451612903225776</v>
      </c>
      <c r="EU76" s="8">
        <f>AVERAGE(EU45:EU75)</f>
        <v>-5.4322580645161285</v>
      </c>
      <c r="EV76" s="112">
        <f t="shared" si="19"/>
        <v>178.625</v>
      </c>
    </row>
    <row r="77" spans="1:152" ht="15.75" thickTop="1" thickBot="1">
      <c r="A77" s="294"/>
      <c r="B77" s="43" t="s">
        <v>62</v>
      </c>
      <c r="C77" s="6">
        <f>IFERROR(AVERAGE(C13:C42,C45:C75),0)</f>
        <v>33.688524590163937</v>
      </c>
      <c r="D77" s="7">
        <f>D44+D76</f>
        <v>358</v>
      </c>
      <c r="E77" s="11">
        <f>D77</f>
        <v>358</v>
      </c>
      <c r="F77" s="8">
        <f>IFERROR(AVERAGE(F13:F42,F45:F75),0)</f>
        <v>3.5344262295081954</v>
      </c>
      <c r="G77" s="10">
        <f>IFERROR(AVERAGE(G13:G42,G45:G75),0)</f>
        <v>-3.4426229508196724</v>
      </c>
      <c r="H77" s="2">
        <f>IFERROR(AVERAGE(H13:H42,H45:H75),0)</f>
        <v>6.7377049180327866</v>
      </c>
      <c r="I77" s="3">
        <f>I44+I76</f>
        <v>109</v>
      </c>
      <c r="J77" s="17">
        <f>I77</f>
        <v>109</v>
      </c>
      <c r="K77" s="4">
        <f>IFERROR(AVERAGE(K13:K42,K45:K75),0)</f>
        <v>5.0819672131147531</v>
      </c>
      <c r="L77" s="5">
        <f>IFERROR(AVERAGE(L13:L42,L45:L75),0)</f>
        <v>-1.3229508196721307</v>
      </c>
      <c r="M77" s="6">
        <f>IFERROR(AVERAGE(M13:M42,M45:M75),0)</f>
        <v>19.737704918032787</v>
      </c>
      <c r="N77" s="7">
        <f>N44+N76</f>
        <v>303</v>
      </c>
      <c r="O77" s="11">
        <f>N77</f>
        <v>303</v>
      </c>
      <c r="P77" s="8">
        <f>IFERROR(AVERAGE(P13:P42,P45:P75),0)</f>
        <v>5.1754098360655698</v>
      </c>
      <c r="Q77" s="10">
        <f>IFERROR(AVERAGE(Q13:Q42,Q45:Q75),0)</f>
        <v>-2.0311475409836071</v>
      </c>
      <c r="R77" s="2">
        <f>IFERROR(AVERAGE(R13:R42,R45:R75),0)</f>
        <v>4.2131147540983607</v>
      </c>
      <c r="S77" s="3">
        <f>S44+S76</f>
        <v>71</v>
      </c>
      <c r="T77" s="17">
        <f>S77</f>
        <v>71</v>
      </c>
      <c r="U77" s="4">
        <f>IFERROR(AVERAGE(U13:U42,U45:U75),0)</f>
        <v>6.1737704918032792</v>
      </c>
      <c r="V77" s="5">
        <f>IFERROR(AVERAGE(V13:V42,V45:V75),0)</f>
        <v>-0.44426229508196652</v>
      </c>
      <c r="W77" s="6">
        <f>IFERROR(AVERAGE(W13:W42,W45:W75),0)</f>
        <v>18.344262295081968</v>
      </c>
      <c r="X77" s="7">
        <f>X44+X76</f>
        <v>223</v>
      </c>
      <c r="Y77" s="11">
        <f>X77</f>
        <v>223</v>
      </c>
      <c r="Z77" s="8">
        <f>IFERROR(AVERAGE(Z13:Z42,Z45:Z75),0)</f>
        <v>4.9229508196721321</v>
      </c>
      <c r="AA77" s="10">
        <f>IFERROR(AVERAGE(AA13:AA42,AA45:AA75),0)</f>
        <v>-2.2737704918032788</v>
      </c>
      <c r="AB77" s="237">
        <f>AVERAGE(AB12,AB13:AB42,AB45:AB75)</f>
        <v>9.5737704918032787</v>
      </c>
      <c r="AC77" s="136">
        <f>AC44+AC76</f>
        <v>118</v>
      </c>
      <c r="AD77" s="3">
        <f>AC77</f>
        <v>118</v>
      </c>
      <c r="AE77" s="4">
        <f>AVERAGE(AE13:AE42,AE45:AE75)</f>
        <v>6.6311475409836049</v>
      </c>
      <c r="AF77" s="5">
        <f>AVERAGE(AF13:AF42,AF45:AF75)</f>
        <v>1.6393442622951313E-2</v>
      </c>
      <c r="AG77" s="6">
        <f>IFERROR(AVERAGE(AG13:AG42,AG45:AG75),0)</f>
        <v>12.442622950819672</v>
      </c>
      <c r="AH77" s="7">
        <f>AH44+AH76</f>
        <v>228</v>
      </c>
      <c r="AI77" s="11">
        <f>AH77</f>
        <v>228</v>
      </c>
      <c r="AJ77" s="8">
        <f>IFERROR(AVERAGE(AJ13:AJ42,AJ45:AJ75),0)</f>
        <v>5.5885245901639342</v>
      </c>
      <c r="AK77" s="10">
        <f>IFERROR(AVERAGE(AK13:AK42,AK45:AK75),0)</f>
        <v>-1.6622950819672133</v>
      </c>
      <c r="AL77" s="2">
        <f>AVERAGE(AL12,AL13:AL42,AL45:AL75)</f>
        <v>2.8524590163934427</v>
      </c>
      <c r="AM77" s="3">
        <f>AM44+AM76</f>
        <v>68</v>
      </c>
      <c r="AN77" s="3">
        <f>AM77</f>
        <v>68</v>
      </c>
      <c r="AO77" s="4">
        <f>AVERAGE(AO13:AO42,AO45:AO75)</f>
        <v>5.365573770491805</v>
      </c>
      <c r="AP77" s="5">
        <f>AVERAGE(AP13:AP42,AP45:AP75)</f>
        <v>-0.71311475409836067</v>
      </c>
      <c r="AQ77" s="9">
        <f>AVERAGE(AQ12,AQ13:AQ42,AQ45:AQ75)</f>
        <v>46.081967213114751</v>
      </c>
      <c r="AR77" s="7">
        <f>AR44+AR76</f>
        <v>450</v>
      </c>
      <c r="AS77" s="11">
        <f>AR77</f>
        <v>450</v>
      </c>
      <c r="AT77" s="8">
        <f>AVERAGE(AT13:AT42,AT45:AT75)</f>
        <v>3.5163934426229515</v>
      </c>
      <c r="AU77" s="10">
        <f>AVERAGE(AU13:AU42,AU45:AU75)</f>
        <v>-2.4426229508196724</v>
      </c>
      <c r="AV77" s="2">
        <f>AVERAGE(AV12,AV13:AV42,AV45:AV75)</f>
        <v>2.4754098360655736</v>
      </c>
      <c r="AW77" s="3">
        <f>AW44+AW76</f>
        <v>96</v>
      </c>
      <c r="AX77" s="17">
        <f>AW77</f>
        <v>96</v>
      </c>
      <c r="AY77" s="4">
        <f>AVERAGE(AY13:AY42,AY45:AY75)</f>
        <v>5.1475409836065555</v>
      </c>
      <c r="AZ77" s="5">
        <f>AVERAGE(AZ13:AZ42,AZ45:AZ75)</f>
        <v>-1.9245901639344263</v>
      </c>
      <c r="BA77" s="9">
        <f>AVERAGE(BA12,BA13:BA42,BA45:BA75)</f>
        <v>20.688524590163933</v>
      </c>
      <c r="BB77" s="7">
        <f>BB44+BB76</f>
        <v>347</v>
      </c>
      <c r="BC77" s="11">
        <f>BB77</f>
        <v>347</v>
      </c>
      <c r="BD77" s="8">
        <f>AVERAGE(BD13:BD42,BD45:BD75)</f>
        <v>4.201639344262297</v>
      </c>
      <c r="BE77" s="10">
        <f>AVERAGE(BE13:BE42,BE45:BE75)</f>
        <v>-2.0950819672131149</v>
      </c>
      <c r="BF77" s="6">
        <f>AVERAGE(BF12,BF13:BF42,BF45:BF75)</f>
        <v>6.7049180327868854</v>
      </c>
      <c r="BG77" s="7">
        <f>BG44+BG76</f>
        <v>122</v>
      </c>
      <c r="BH77" s="11">
        <f>BG77</f>
        <v>122</v>
      </c>
      <c r="BI77" s="4">
        <f>AVERAGE(BI13:BI42,BI45:BI75)</f>
        <v>5.4295081967213115</v>
      </c>
      <c r="BJ77" s="5">
        <f>AVERAGE(BJ13:BJ42,BJ45:BJ75)</f>
        <v>-0.42295081967213111</v>
      </c>
      <c r="BK77" s="6">
        <f>AVERAGE(BK12,BK13:BK42,BK45:BK75)</f>
        <v>29.245901639344261</v>
      </c>
      <c r="BL77" s="7">
        <f>BL44+BL76</f>
        <v>357</v>
      </c>
      <c r="BM77" s="11">
        <f>BL77</f>
        <v>357</v>
      </c>
      <c r="BN77" s="8">
        <f>AVERAGE(BN13:BN42,BN45:BN75)</f>
        <v>3.2360655737704924</v>
      </c>
      <c r="BO77" s="10">
        <f>AVERAGE(BO13:BO42,BO45:BO75)</f>
        <v>-3.79344262295082</v>
      </c>
      <c r="BP77" s="6">
        <f>AVERAGE(BP12,BP13:BP42,BP45:BP75)</f>
        <v>12.262295081967213</v>
      </c>
      <c r="BQ77" s="7">
        <f>BQ44+BQ76</f>
        <v>163</v>
      </c>
      <c r="BR77" s="11">
        <f>BQ77</f>
        <v>163</v>
      </c>
      <c r="BS77" s="4">
        <f>AVERAGE(BS13:BS42,BS45:BS75)</f>
        <v>4.1983606557377051</v>
      </c>
      <c r="BT77" s="5">
        <f>AVERAGE(BT13:BT42,BT45:BT75)</f>
        <v>-2.222950819672131</v>
      </c>
      <c r="BU77" s="6">
        <f>AVERAGE(BU12,BU13:BU42,BU45:BU75)</f>
        <v>13.344262295081966</v>
      </c>
      <c r="BV77" s="7">
        <f>BV44+BV76</f>
        <v>268</v>
      </c>
      <c r="BW77" s="11">
        <f>BV77</f>
        <v>268</v>
      </c>
      <c r="BX77" s="8">
        <f>AVERAGE(BX13:BX42,BX45:BX75)</f>
        <v>2.481666666666666</v>
      </c>
      <c r="BY77" s="10">
        <f>AVERAGE(BY13:BY42,BY45:BY75)</f>
        <v>-4.7149999999999999</v>
      </c>
      <c r="BZ77" s="6">
        <f>AVERAGE(BZ12,BZ13:BZ42,BZ45:BZ75)</f>
        <v>23.967213114754099</v>
      </c>
      <c r="CA77" s="7">
        <f>CA44+CA76</f>
        <v>237</v>
      </c>
      <c r="CB77" s="11">
        <f>CA77</f>
        <v>237</v>
      </c>
      <c r="CC77" s="4">
        <f>AVERAGE(CC13:CC42,CC45:CC75)</f>
        <v>3.7500000000000009</v>
      </c>
      <c r="CD77" s="5">
        <f>AVERAGE(CD13:CD42,CD45:CD75)</f>
        <v>-2.65</v>
      </c>
      <c r="CE77" s="6">
        <f>AVERAGE(CE12,CE13:CE42,CE45:CE75)</f>
        <v>6.2950819672131146</v>
      </c>
      <c r="CF77" s="7">
        <f>CF44+CF76</f>
        <v>170</v>
      </c>
      <c r="CG77" s="11">
        <f>CF77</f>
        <v>170</v>
      </c>
      <c r="CH77" s="8">
        <f>AVERAGE(CH13:CH42,CH45:CH75)</f>
        <v>2.8609756097560983</v>
      </c>
      <c r="CI77" s="10">
        <f>AVERAGE(CI13:CI42,CI45:CI75)</f>
        <v>-3.346341463414634</v>
      </c>
      <c r="CJ77" s="2">
        <f>AVERAGE(CJ13:CJ42,CJ45:CJ75)</f>
        <v>10.491803278688524</v>
      </c>
      <c r="CK77" s="3">
        <f>CK44+CK76</f>
        <v>150</v>
      </c>
      <c r="CL77" s="17">
        <f>CK77</f>
        <v>150</v>
      </c>
      <c r="CM77" s="4">
        <f>AVERAGE(CM13:CM42,CM45:CM75)</f>
        <v>3.7414634146341452</v>
      </c>
      <c r="CN77" s="5">
        <f>AVERAGE(CN13:CN42,CN45:CN75)</f>
        <v>-1.7609756097560973</v>
      </c>
      <c r="CO77" s="6">
        <f>AVERAGE(CO12,CO13:CO42,CO45:CO75)</f>
        <v>17.016393442622952</v>
      </c>
      <c r="CP77" s="7">
        <f>CP44+CP76</f>
        <v>216</v>
      </c>
      <c r="CQ77" s="11">
        <f>CP77</f>
        <v>216</v>
      </c>
      <c r="CR77" s="8">
        <f>AVERAGE(CR13:CR42,CR45:CR75)</f>
        <v>2.7081632653061223</v>
      </c>
      <c r="CS77" s="10">
        <f>AVERAGE(CS13:CS42,CS45:CS75)</f>
        <v>-4.3653061224489793</v>
      </c>
      <c r="CT77" s="2">
        <f>AVERAGE(CT13:CT42,CT45:CT75)</f>
        <v>10.967213114754099</v>
      </c>
      <c r="CU77" s="3">
        <f>CU44+CU76</f>
        <v>162</v>
      </c>
      <c r="CV77" s="17">
        <f>CU77</f>
        <v>162</v>
      </c>
      <c r="CW77" s="4">
        <f>AVERAGE(CW13:CW42,CW45:CW75)</f>
        <v>3.8653061224489798</v>
      </c>
      <c r="CX77" s="5">
        <f>AVERAGE(CX13:CX42,CX45:CX75)</f>
        <v>-2.5918367346938771</v>
      </c>
      <c r="CY77" s="6">
        <f>AVERAGE(CY12,CY13:CY42,CY45:CY75)</f>
        <v>14.189655172413794</v>
      </c>
      <c r="CZ77" s="7">
        <f>CZ44+CZ76</f>
        <v>222</v>
      </c>
      <c r="DA77" s="11">
        <f>CZ77</f>
        <v>222</v>
      </c>
      <c r="DB77" s="9">
        <f>AVERAGE(DB13:DB42,DB45:DB75)</f>
        <v>32.672131147540981</v>
      </c>
      <c r="DC77" s="7">
        <f>DC44+DC76</f>
        <v>348</v>
      </c>
      <c r="DD77" s="11">
        <f>DC77</f>
        <v>348</v>
      </c>
      <c r="DE77" s="8">
        <f>AVERAGE(DE13:DE42,DE45:DE75)</f>
        <v>3.6999999999999988</v>
      </c>
      <c r="DF77" s="10">
        <f>AVERAGE(DF13:DF42,DF45:DF75)</f>
        <v>-2.4538461538461536</v>
      </c>
      <c r="DG77" s="2">
        <f>AVERAGE(DG13:DG42,DG45:DG75)</f>
        <v>7.0491803278688527</v>
      </c>
      <c r="DH77" s="3">
        <f>DH44+DH76</f>
        <v>121</v>
      </c>
      <c r="DI77" s="17">
        <f>DH77</f>
        <v>121</v>
      </c>
      <c r="DJ77" s="4">
        <f>AVERAGE(DJ13:DJ42,DJ45:DJ75)</f>
        <v>5.1568627450980395</v>
      </c>
      <c r="DK77" s="5">
        <f>AVERAGE(DK13:DK42,DK45:DK75)</f>
        <v>-0.40980392156862716</v>
      </c>
      <c r="DL77" s="6">
        <f>AVERAGE(DL12,DL13:DL42,DL45:DL75)</f>
        <v>32.721311475409834</v>
      </c>
      <c r="DM77" s="7">
        <f>DM44+DM76</f>
        <v>348</v>
      </c>
      <c r="DN77" s="11">
        <f>DM77</f>
        <v>348</v>
      </c>
      <c r="DO77" s="6">
        <f>AVERAGE(DO13:DO42,DO45:DO75)</f>
        <v>46.393442622950822</v>
      </c>
      <c r="DP77" s="7">
        <f>DP44+DP76</f>
        <v>488</v>
      </c>
      <c r="DQ77" s="11">
        <f>DP77</f>
        <v>488</v>
      </c>
      <c r="DR77" s="8">
        <f>AVERAGE(DR13:DR42,DR45:DR75)</f>
        <v>2.9852459016393431</v>
      </c>
      <c r="DS77" s="10">
        <f>AVERAGE(DS13:DS42,DS45:DS75)</f>
        <v>-3.2655737704918031</v>
      </c>
      <c r="DT77" s="2">
        <f>AVERAGE(DT13:DT42,DT45:DT75)</f>
        <v>24.049180327868854</v>
      </c>
      <c r="DU77" s="3">
        <f>DU44+DU76</f>
        <v>220</v>
      </c>
      <c r="DV77" s="17">
        <f>DU77</f>
        <v>220</v>
      </c>
      <c r="DW77" s="4">
        <f>AVERAGE(DW13:DW42,DW45:DW75)</f>
        <v>4.2032786885245903</v>
      </c>
      <c r="DX77" s="5">
        <f>AVERAGE(DX13:DX42,DX45:DX75)</f>
        <v>-1.2590163934426228</v>
      </c>
      <c r="DY77" s="9">
        <f>AVERAGE(DY13:DY42,DY45:DY75)</f>
        <v>46.393442622950822</v>
      </c>
      <c r="DZ77" s="7">
        <f>DZ44+DZ76</f>
        <v>488</v>
      </c>
      <c r="EA77" s="128">
        <f>DZ77</f>
        <v>488</v>
      </c>
      <c r="EB77" s="6">
        <f>AVERAGE(EB12,EB13:EB42,EB45:EB75)</f>
        <v>46.393442622950822</v>
      </c>
      <c r="EC77" s="7">
        <f>EC44+EC76</f>
        <v>488</v>
      </c>
      <c r="ED77" s="11">
        <f>EC77</f>
        <v>488</v>
      </c>
      <c r="EE77" s="8">
        <f>AVERAGE(EE13:EE42,EE45:EE75)</f>
        <v>3.3409836065573773</v>
      </c>
      <c r="EF77" s="10">
        <f>AVERAGE(EF13:EF42,EF45:EF75)</f>
        <v>-2.6016393442622947</v>
      </c>
      <c r="EG77" s="2">
        <f>AVERAGE(EG13:EG42,EG45:EG75)</f>
        <v>10.60655737704918</v>
      </c>
      <c r="EH77" s="3">
        <f>EH44+EH76</f>
        <v>138</v>
      </c>
      <c r="EI77" s="17">
        <f>EH77</f>
        <v>138</v>
      </c>
      <c r="EJ77" s="4">
        <f>AVERAGE(EJ13:EJ42,EJ45:EJ75)</f>
        <v>4.8098360655737684</v>
      </c>
      <c r="EK77" s="5">
        <f>AVERAGE(EK13:EK42,EK45:EK75)</f>
        <v>-0.66393442622950793</v>
      </c>
      <c r="EL77" s="6">
        <f>AVERAGE(EL12,EL13:EL42,EL45:EL75)</f>
        <v>2.4918032786885247</v>
      </c>
      <c r="EM77" s="7">
        <f>EM44+EM76</f>
        <v>82</v>
      </c>
      <c r="EN77" s="11">
        <f>EM77</f>
        <v>82</v>
      </c>
      <c r="EO77" s="8">
        <f>AVERAGE(EO13:EO42,EO45:EO75)</f>
        <v>5.5049180327868878</v>
      </c>
      <c r="EP77" s="10">
        <f>AVERAGE(EP13:EP42,EP45:EP75)</f>
        <v>-0.75573770491803272</v>
      </c>
      <c r="EQ77" s="6">
        <f>AVERAGE(EQ12,EQ13:EQ42,EQ45:EQ75)</f>
        <v>8.3442622950819665</v>
      </c>
      <c r="ER77" s="7">
        <f>ER44+ER76</f>
        <v>191</v>
      </c>
      <c r="ES77" s="11">
        <f>ER77</f>
        <v>191</v>
      </c>
      <c r="ET77" s="8">
        <f>AVERAGE(ET13:ET42,ET45:ET75)</f>
        <v>3.7196721311475414</v>
      </c>
      <c r="EU77" s="8">
        <f>AVERAGE(EU13:EU42,EU45:EU75)</f>
        <v>-2.2901639344262299</v>
      </c>
      <c r="EV77" s="112">
        <f t="shared" si="19"/>
        <v>248.125</v>
      </c>
    </row>
    <row r="78" spans="1:152" ht="16.5" thickTop="1">
      <c r="A78" s="292" t="s">
        <v>73</v>
      </c>
      <c r="B78" s="53">
        <v>40909</v>
      </c>
      <c r="C78" s="19">
        <v>113</v>
      </c>
      <c r="D78" s="19">
        <v>4</v>
      </c>
      <c r="E78" s="269">
        <f>E77+D78</f>
        <v>362</v>
      </c>
      <c r="F78" s="169">
        <v>-2.6</v>
      </c>
      <c r="G78" s="170">
        <v>-13.6</v>
      </c>
      <c r="H78" s="21">
        <v>32</v>
      </c>
      <c r="I78" s="23">
        <v>13</v>
      </c>
      <c r="J78" s="269">
        <f>J77+I78</f>
        <v>122</v>
      </c>
      <c r="K78" s="178">
        <v>1.4</v>
      </c>
      <c r="L78" s="179">
        <v>-4.5999999999999996</v>
      </c>
      <c r="M78" s="19">
        <v>76</v>
      </c>
      <c r="N78" s="19">
        <v>0</v>
      </c>
      <c r="O78" s="19">
        <f>O75+N78</f>
        <v>303</v>
      </c>
      <c r="P78" s="169">
        <v>-6.1</v>
      </c>
      <c r="Q78" s="170">
        <v>-11.4</v>
      </c>
      <c r="R78" s="21">
        <v>25</v>
      </c>
      <c r="S78" s="23">
        <v>6</v>
      </c>
      <c r="T78" s="23">
        <f>T75+S78</f>
        <v>77</v>
      </c>
      <c r="U78" s="178">
        <v>-3.7</v>
      </c>
      <c r="V78" s="179">
        <v>-7.6</v>
      </c>
      <c r="W78" s="208">
        <v>54</v>
      </c>
      <c r="X78" s="209">
        <v>0</v>
      </c>
      <c r="Y78" s="19">
        <v>223</v>
      </c>
      <c r="Z78" s="210">
        <v>1.3</v>
      </c>
      <c r="AA78" s="221">
        <v>-6.6</v>
      </c>
      <c r="AB78" s="222">
        <v>34</v>
      </c>
      <c r="AC78" s="213">
        <v>2</v>
      </c>
      <c r="AD78" s="23">
        <f>AD75+AC78</f>
        <v>120</v>
      </c>
      <c r="AE78" s="188">
        <v>-2.2999999999999998</v>
      </c>
      <c r="AF78" s="214">
        <v>-10.4</v>
      </c>
      <c r="AG78" s="208">
        <v>89</v>
      </c>
      <c r="AH78" s="209">
        <v>24</v>
      </c>
      <c r="AI78" s="19">
        <v>252</v>
      </c>
      <c r="AJ78" s="215">
        <v>-8.1</v>
      </c>
      <c r="AK78" s="216">
        <v>-17.8</v>
      </c>
      <c r="AL78" s="212">
        <v>16</v>
      </c>
      <c r="AM78" s="148">
        <v>1</v>
      </c>
      <c r="AN78" s="23">
        <f>AN75+AM78</f>
        <v>69</v>
      </c>
      <c r="AO78" s="188">
        <v>-8.9</v>
      </c>
      <c r="AP78" s="214">
        <v>-12.2</v>
      </c>
      <c r="AQ78" s="208">
        <v>130</v>
      </c>
      <c r="AR78" s="209">
        <v>14</v>
      </c>
      <c r="AS78" s="19">
        <f>AS75+AR78</f>
        <v>464</v>
      </c>
      <c r="AT78" s="215">
        <v>-9</v>
      </c>
      <c r="AU78" s="216">
        <v>-12.8</v>
      </c>
      <c r="AV78" s="147">
        <v>4</v>
      </c>
      <c r="AW78" s="148">
        <v>5</v>
      </c>
      <c r="AX78" s="23">
        <f>AX75+AW78</f>
        <v>101</v>
      </c>
      <c r="AY78" s="188">
        <v>-4.0999999999999996</v>
      </c>
      <c r="AZ78" s="189">
        <v>-7.3</v>
      </c>
      <c r="BA78" s="24">
        <v>68</v>
      </c>
      <c r="BB78" s="19">
        <v>0</v>
      </c>
      <c r="BC78" s="19">
        <f>BC75+BB78</f>
        <v>347</v>
      </c>
      <c r="BD78" s="171">
        <v>-2.2999999999999998</v>
      </c>
      <c r="BE78" s="172">
        <v>-4.2</v>
      </c>
      <c r="BF78" s="21">
        <v>33</v>
      </c>
      <c r="BG78" s="23">
        <v>5</v>
      </c>
      <c r="BH78" s="23">
        <f>BH75+BG78</f>
        <v>127</v>
      </c>
      <c r="BI78" s="178">
        <v>-0.5</v>
      </c>
      <c r="BJ78" s="179">
        <v>-3.1</v>
      </c>
      <c r="BK78" s="19">
        <v>64</v>
      </c>
      <c r="BL78" s="19">
        <v>1</v>
      </c>
      <c r="BM78" s="19">
        <f>BM75+BL78</f>
        <v>358</v>
      </c>
      <c r="BN78" s="171">
        <v>3.7</v>
      </c>
      <c r="BO78" s="172">
        <v>-3.7</v>
      </c>
      <c r="BP78" s="21">
        <v>29</v>
      </c>
      <c r="BQ78" s="23">
        <v>5</v>
      </c>
      <c r="BR78" s="23">
        <f>BR75+BQ78</f>
        <v>168</v>
      </c>
      <c r="BS78" s="178">
        <v>3</v>
      </c>
      <c r="BT78" s="179">
        <v>-2.6</v>
      </c>
      <c r="BU78" s="19">
        <v>44</v>
      </c>
      <c r="BV78" s="19">
        <v>0</v>
      </c>
      <c r="BW78" s="19">
        <f>BW75+BV78</f>
        <v>268</v>
      </c>
      <c r="BX78" s="171">
        <v>1.1000000000000001</v>
      </c>
      <c r="BY78" s="172">
        <v>-5.6</v>
      </c>
      <c r="BZ78" s="21">
        <v>74</v>
      </c>
      <c r="CA78" s="23">
        <v>0</v>
      </c>
      <c r="CB78" s="23">
        <f>CB75+CA78</f>
        <v>237</v>
      </c>
      <c r="CC78" s="178">
        <v>1.6</v>
      </c>
      <c r="CD78" s="179">
        <v>-5.7</v>
      </c>
      <c r="CE78" s="19">
        <v>58</v>
      </c>
      <c r="CF78" s="19">
        <v>10</v>
      </c>
      <c r="CG78" s="19">
        <f>CG75+CF78</f>
        <v>180</v>
      </c>
      <c r="CH78" s="171">
        <v>-0.3</v>
      </c>
      <c r="CI78" s="172">
        <v>-3.9</v>
      </c>
      <c r="CJ78" s="21">
        <v>26</v>
      </c>
      <c r="CK78" s="23">
        <v>1</v>
      </c>
      <c r="CL78" s="23">
        <f>CL75+CK78</f>
        <v>151</v>
      </c>
      <c r="CM78" s="178">
        <v>0.2</v>
      </c>
      <c r="CN78" s="179">
        <v>-2.6</v>
      </c>
      <c r="CO78" s="24">
        <v>53</v>
      </c>
      <c r="CP78" s="19">
        <v>1</v>
      </c>
      <c r="CQ78" s="19">
        <f>CQ75+CP78</f>
        <v>217</v>
      </c>
      <c r="CR78" s="171">
        <v>-4.4000000000000004</v>
      </c>
      <c r="CS78" s="172">
        <v>-11.3</v>
      </c>
      <c r="CT78" s="21">
        <v>40</v>
      </c>
      <c r="CU78" s="23">
        <v>0</v>
      </c>
      <c r="CV78" s="23">
        <f>CV75+CU78</f>
        <v>162</v>
      </c>
      <c r="CW78" s="178">
        <v>-1.3</v>
      </c>
      <c r="CX78" s="179">
        <v>-6.4</v>
      </c>
      <c r="CY78" s="24">
        <v>47</v>
      </c>
      <c r="CZ78" s="19">
        <v>0</v>
      </c>
      <c r="DA78" s="123">
        <f>DA75+CZ78</f>
        <v>222</v>
      </c>
      <c r="DB78" s="118">
        <v>73</v>
      </c>
      <c r="DC78" s="86">
        <v>2</v>
      </c>
      <c r="DD78" s="88">
        <f>DC78+DD75</f>
        <v>350</v>
      </c>
      <c r="DE78" s="171">
        <v>2.4</v>
      </c>
      <c r="DF78" s="172">
        <v>-3.6</v>
      </c>
      <c r="DG78" s="21">
        <v>42</v>
      </c>
      <c r="DH78" s="23">
        <v>0</v>
      </c>
      <c r="DI78" s="23">
        <v>121</v>
      </c>
      <c r="DJ78" s="178">
        <v>3.7</v>
      </c>
      <c r="DK78" s="179">
        <v>-2.9</v>
      </c>
      <c r="DL78" s="24">
        <v>73</v>
      </c>
      <c r="DM78" s="19">
        <v>2</v>
      </c>
      <c r="DN78" s="19">
        <v>350</v>
      </c>
      <c r="DO78" s="19">
        <v>104</v>
      </c>
      <c r="DP78" s="20" t="s">
        <v>69</v>
      </c>
      <c r="DQ78" s="19">
        <v>488</v>
      </c>
      <c r="DR78" s="171">
        <v>-4.0999999999999996</v>
      </c>
      <c r="DS78" s="172">
        <v>-8.1999999999999993</v>
      </c>
      <c r="DT78" s="21">
        <v>59</v>
      </c>
      <c r="DU78" s="23">
        <v>4</v>
      </c>
      <c r="DV78" s="23">
        <v>224</v>
      </c>
      <c r="DW78" s="182">
        <v>-4</v>
      </c>
      <c r="DX78" s="183">
        <v>-7.4</v>
      </c>
      <c r="DY78" s="24">
        <v>104</v>
      </c>
      <c r="DZ78" s="20" t="s">
        <v>69</v>
      </c>
      <c r="EA78" s="123">
        <v>488</v>
      </c>
      <c r="EB78" s="24">
        <v>104</v>
      </c>
      <c r="EC78" s="20" t="s">
        <v>69</v>
      </c>
      <c r="ED78" s="19">
        <v>488</v>
      </c>
      <c r="EE78" s="171">
        <v>0.7</v>
      </c>
      <c r="EF78" s="172">
        <v>-7.5</v>
      </c>
      <c r="EG78" s="21">
        <v>41</v>
      </c>
      <c r="EH78" s="22" t="s">
        <v>69</v>
      </c>
      <c r="EI78" s="23">
        <v>138</v>
      </c>
      <c r="EJ78" s="182">
        <v>2.7</v>
      </c>
      <c r="EK78" s="183">
        <v>-3.6</v>
      </c>
      <c r="EL78" s="24">
        <v>8</v>
      </c>
      <c r="EM78" s="19">
        <v>1</v>
      </c>
      <c r="EN78" s="19">
        <v>83</v>
      </c>
      <c r="EO78" s="171">
        <v>0.5</v>
      </c>
      <c r="EP78" s="172">
        <v>-3.2</v>
      </c>
      <c r="EQ78" s="24">
        <v>39</v>
      </c>
      <c r="ER78" s="19">
        <v>19</v>
      </c>
      <c r="ES78" s="19">
        <v>210</v>
      </c>
      <c r="ET78" s="171">
        <v>-0.7</v>
      </c>
      <c r="EU78" s="171">
        <v>-2.6</v>
      </c>
      <c r="EV78" s="112">
        <f t="shared" si="19"/>
        <v>252.25</v>
      </c>
    </row>
    <row r="79" spans="1:152" ht="15.75">
      <c r="A79" s="293"/>
      <c r="B79" s="26">
        <v>40910</v>
      </c>
      <c r="C79" s="27">
        <v>124</v>
      </c>
      <c r="D79" s="27">
        <v>17</v>
      </c>
      <c r="E79" s="27">
        <f t="shared" ref="E79:E107" si="41">E78+D79</f>
        <v>379</v>
      </c>
      <c r="F79" s="169">
        <v>-1.9</v>
      </c>
      <c r="G79" s="170">
        <v>-7</v>
      </c>
      <c r="H79" s="29">
        <v>28</v>
      </c>
      <c r="I79" s="31">
        <v>1</v>
      </c>
      <c r="J79" s="47">
        <f t="shared" ref="J79:J108" si="42">J78+I79</f>
        <v>123</v>
      </c>
      <c r="K79" s="178">
        <v>-0.1</v>
      </c>
      <c r="L79" s="179">
        <v>-6.7</v>
      </c>
      <c r="M79" s="27">
        <v>71</v>
      </c>
      <c r="N79" s="27">
        <v>0</v>
      </c>
      <c r="O79" s="27">
        <f>O78+N79</f>
        <v>303</v>
      </c>
      <c r="P79" s="169">
        <v>2.6</v>
      </c>
      <c r="Q79" s="170">
        <v>-10.3</v>
      </c>
      <c r="R79" s="29">
        <v>25</v>
      </c>
      <c r="S79" s="31">
        <v>1</v>
      </c>
      <c r="T79" s="31">
        <f>T78+S79</f>
        <v>78</v>
      </c>
      <c r="U79" s="178">
        <v>3.5</v>
      </c>
      <c r="V79" s="179">
        <v>-7.3</v>
      </c>
      <c r="W79" s="220">
        <v>84</v>
      </c>
      <c r="X79" s="162">
        <v>33</v>
      </c>
      <c r="Y79" s="27">
        <v>256</v>
      </c>
      <c r="Z79" s="159">
        <v>-6.6</v>
      </c>
      <c r="AA79" s="221">
        <v>-9.1999999999999993</v>
      </c>
      <c r="AB79" s="222">
        <v>41</v>
      </c>
      <c r="AC79" s="163">
        <v>11</v>
      </c>
      <c r="AD79" s="31">
        <f>AD78+AC79</f>
        <v>131</v>
      </c>
      <c r="AE79" s="186">
        <v>1.7</v>
      </c>
      <c r="AF79" s="223">
        <v>-10.199999999999999</v>
      </c>
      <c r="AG79" s="220">
        <v>81</v>
      </c>
      <c r="AH79" s="162">
        <v>7</v>
      </c>
      <c r="AI79" s="27">
        <v>259</v>
      </c>
      <c r="AJ79" s="193">
        <v>0</v>
      </c>
      <c r="AK79" s="224">
        <v>-17.5</v>
      </c>
      <c r="AL79" s="222">
        <v>18</v>
      </c>
      <c r="AM79" s="152">
        <v>4</v>
      </c>
      <c r="AN79" s="31">
        <f>AN78+AM79</f>
        <v>73</v>
      </c>
      <c r="AO79" s="186">
        <v>-5.2</v>
      </c>
      <c r="AP79" s="223">
        <v>-12.6</v>
      </c>
      <c r="AQ79" s="220">
        <v>130</v>
      </c>
      <c r="AR79" s="162">
        <v>7</v>
      </c>
      <c r="AS79" s="27">
        <f>AS78+AR79</f>
        <v>471</v>
      </c>
      <c r="AT79" s="193">
        <v>-7.1</v>
      </c>
      <c r="AU79" s="224">
        <v>-13</v>
      </c>
      <c r="AV79" s="151">
        <v>4</v>
      </c>
      <c r="AW79" s="152">
        <v>2</v>
      </c>
      <c r="AX79" s="31">
        <f>AX78+AW79</f>
        <v>103</v>
      </c>
      <c r="AY79" s="186">
        <v>-2.4</v>
      </c>
      <c r="AZ79" s="190">
        <v>-7.1</v>
      </c>
      <c r="BA79" s="32">
        <v>84</v>
      </c>
      <c r="BB79" s="34">
        <v>19</v>
      </c>
      <c r="BC79" s="27">
        <f>BC78+BB79</f>
        <v>366</v>
      </c>
      <c r="BD79" s="169">
        <v>-1.8</v>
      </c>
      <c r="BE79" s="170">
        <v>-6.5</v>
      </c>
      <c r="BF79" s="29">
        <v>29</v>
      </c>
      <c r="BG79" s="31">
        <v>1</v>
      </c>
      <c r="BH79" s="31">
        <f>BH78+BG79</f>
        <v>128</v>
      </c>
      <c r="BI79" s="178">
        <v>-0.6</v>
      </c>
      <c r="BJ79" s="179">
        <v>-7</v>
      </c>
      <c r="BK79" s="27">
        <v>59</v>
      </c>
      <c r="BL79" s="34">
        <v>1</v>
      </c>
      <c r="BM79" s="27">
        <f>BM78+BL79</f>
        <v>359</v>
      </c>
      <c r="BN79" s="169">
        <v>3.2</v>
      </c>
      <c r="BO79" s="170">
        <v>-1.3</v>
      </c>
      <c r="BP79" s="29">
        <v>24</v>
      </c>
      <c r="BQ79" s="31">
        <v>1</v>
      </c>
      <c r="BR79" s="31">
        <f>BR78+BQ79</f>
        <v>169</v>
      </c>
      <c r="BS79" s="178">
        <v>4.3</v>
      </c>
      <c r="BT79" s="179">
        <v>-1.1000000000000001</v>
      </c>
      <c r="BU79" s="27">
        <v>40</v>
      </c>
      <c r="BV79" s="34">
        <v>0</v>
      </c>
      <c r="BW79" s="27">
        <f>BW78+BV79</f>
        <v>268</v>
      </c>
      <c r="BX79" s="169">
        <v>1.7</v>
      </c>
      <c r="BY79" s="170">
        <v>-2.9</v>
      </c>
      <c r="BZ79" s="29">
        <v>71</v>
      </c>
      <c r="CA79" s="31">
        <v>0</v>
      </c>
      <c r="CB79" s="31">
        <f>CB78+CA79</f>
        <v>237</v>
      </c>
      <c r="CC79" s="178">
        <v>3.3</v>
      </c>
      <c r="CD79" s="179">
        <v>-2.9</v>
      </c>
      <c r="CE79" s="27">
        <v>50</v>
      </c>
      <c r="CF79" s="34">
        <v>0</v>
      </c>
      <c r="CG79" s="27">
        <f>CG78+CF79</f>
        <v>180</v>
      </c>
      <c r="CH79" s="169">
        <v>-2.8</v>
      </c>
      <c r="CI79" s="170">
        <v>-2</v>
      </c>
      <c r="CJ79" s="29">
        <v>25</v>
      </c>
      <c r="CK79" s="31">
        <v>1</v>
      </c>
      <c r="CL79" s="31">
        <f>CL78+CK79</f>
        <v>152</v>
      </c>
      <c r="CM79" s="178">
        <v>4</v>
      </c>
      <c r="CN79" s="179">
        <v>-0.7</v>
      </c>
      <c r="CO79" s="32">
        <v>52</v>
      </c>
      <c r="CP79" s="34">
        <v>2</v>
      </c>
      <c r="CQ79" s="27">
        <f>CQ78+CP79</f>
        <v>219</v>
      </c>
      <c r="CR79" s="169">
        <v>-4.3</v>
      </c>
      <c r="CS79" s="170">
        <v>-13.7</v>
      </c>
      <c r="CT79" s="29">
        <v>51</v>
      </c>
      <c r="CU79" s="31">
        <v>13</v>
      </c>
      <c r="CV79" s="31">
        <f>CV78+CU79</f>
        <v>175</v>
      </c>
      <c r="CW79" s="178">
        <v>-1.6</v>
      </c>
      <c r="CX79" s="179">
        <v>-9.1999999999999993</v>
      </c>
      <c r="CY79" s="32">
        <v>53</v>
      </c>
      <c r="CZ79" s="34">
        <v>9</v>
      </c>
      <c r="DA79" s="125">
        <f>DA78+CZ79</f>
        <v>231</v>
      </c>
      <c r="DB79" s="120">
        <v>71</v>
      </c>
      <c r="DC79" s="85">
        <v>0</v>
      </c>
      <c r="DD79" s="85">
        <f t="shared" ref="DD79:DD108" si="43">DC79+DD78</f>
        <v>350</v>
      </c>
      <c r="DE79" s="169">
        <v>-1.9</v>
      </c>
      <c r="DF79" s="170">
        <v>-6.3</v>
      </c>
      <c r="DG79" s="29">
        <v>53</v>
      </c>
      <c r="DH79" s="31">
        <v>16</v>
      </c>
      <c r="DI79" s="31">
        <v>137</v>
      </c>
      <c r="DJ79" s="178">
        <v>-1.3</v>
      </c>
      <c r="DK79" s="179">
        <v>-4.7</v>
      </c>
      <c r="DL79" s="32">
        <v>71</v>
      </c>
      <c r="DM79" s="28" t="s">
        <v>69</v>
      </c>
      <c r="DN79" s="27">
        <v>350</v>
      </c>
      <c r="DO79" s="27">
        <v>107</v>
      </c>
      <c r="DP79" s="27">
        <v>8</v>
      </c>
      <c r="DQ79" s="27">
        <v>496</v>
      </c>
      <c r="DR79" s="169">
        <v>-3.4</v>
      </c>
      <c r="DS79" s="170">
        <v>-9.1999999999999993</v>
      </c>
      <c r="DT79" s="29">
        <v>57</v>
      </c>
      <c r="DU79" s="31">
        <v>1</v>
      </c>
      <c r="DV79" s="31">
        <v>225</v>
      </c>
      <c r="DW79" s="178">
        <v>-1.9</v>
      </c>
      <c r="DX79" s="179">
        <v>-6.7</v>
      </c>
      <c r="DY79" s="32">
        <v>107</v>
      </c>
      <c r="DZ79" s="27">
        <v>8</v>
      </c>
      <c r="EA79" s="125">
        <v>496</v>
      </c>
      <c r="EB79" s="32">
        <v>107</v>
      </c>
      <c r="EC79" s="27">
        <v>8</v>
      </c>
      <c r="ED79" s="27">
        <v>496</v>
      </c>
      <c r="EE79" s="169">
        <v>-0.1</v>
      </c>
      <c r="EF79" s="170">
        <v>-2.4</v>
      </c>
      <c r="EG79" s="29">
        <v>44</v>
      </c>
      <c r="EH79" s="31">
        <v>5</v>
      </c>
      <c r="EI79" s="31">
        <v>143</v>
      </c>
      <c r="EJ79" s="178">
        <v>1.2</v>
      </c>
      <c r="EK79" s="179">
        <v>-1.5</v>
      </c>
      <c r="EL79" s="32">
        <v>8</v>
      </c>
      <c r="EM79" s="270" t="s">
        <v>69</v>
      </c>
      <c r="EN79" s="27">
        <v>83</v>
      </c>
      <c r="EO79" s="169">
        <v>0.2</v>
      </c>
      <c r="EP79" s="170">
        <v>-5.4</v>
      </c>
      <c r="EQ79" s="32">
        <v>44</v>
      </c>
      <c r="ER79" s="27">
        <v>11</v>
      </c>
      <c r="ES79" s="27">
        <v>221</v>
      </c>
      <c r="ET79" s="169">
        <v>1.5</v>
      </c>
      <c r="EU79" s="169">
        <v>-1.5</v>
      </c>
      <c r="EV79" s="112">
        <f t="shared" si="19"/>
        <v>256</v>
      </c>
    </row>
    <row r="80" spans="1:152" ht="15.75">
      <c r="A80" s="293"/>
      <c r="B80" s="26">
        <v>40911</v>
      </c>
      <c r="C80" s="27">
        <v>123</v>
      </c>
      <c r="D80" s="27">
        <v>10</v>
      </c>
      <c r="E80" s="27">
        <f t="shared" si="41"/>
        <v>389</v>
      </c>
      <c r="F80" s="169">
        <v>-4.5</v>
      </c>
      <c r="G80" s="170">
        <v>-9</v>
      </c>
      <c r="H80" s="29">
        <v>28</v>
      </c>
      <c r="I80" s="31">
        <v>2</v>
      </c>
      <c r="J80" s="31">
        <f t="shared" si="42"/>
        <v>125</v>
      </c>
      <c r="K80" s="178">
        <v>-1.7</v>
      </c>
      <c r="L80" s="179">
        <v>-7.6</v>
      </c>
      <c r="M80" s="27">
        <v>64</v>
      </c>
      <c r="N80" s="27">
        <v>1</v>
      </c>
      <c r="O80" s="27">
        <f t="shared" ref="O80:O108" si="44">O79+N80</f>
        <v>304</v>
      </c>
      <c r="P80" s="169">
        <v>0.8</v>
      </c>
      <c r="Q80" s="170">
        <v>-4.3</v>
      </c>
      <c r="R80" s="29">
        <v>21</v>
      </c>
      <c r="S80" s="31">
        <v>1</v>
      </c>
      <c r="T80" s="31">
        <f t="shared" ref="T80:T108" si="45">T79+S80</f>
        <v>79</v>
      </c>
      <c r="U80" s="178">
        <v>1.4</v>
      </c>
      <c r="V80" s="179">
        <v>-1.9</v>
      </c>
      <c r="W80" s="220">
        <v>104</v>
      </c>
      <c r="X80" s="162">
        <v>25</v>
      </c>
      <c r="Y80" s="27">
        <v>281</v>
      </c>
      <c r="Z80" s="159">
        <v>-6.7</v>
      </c>
      <c r="AA80" s="221">
        <v>-8.6</v>
      </c>
      <c r="AB80" s="222">
        <v>42</v>
      </c>
      <c r="AC80" s="163">
        <v>2</v>
      </c>
      <c r="AD80" s="31">
        <f t="shared" ref="AD80:AD108" si="46">AD79+AC80</f>
        <v>133</v>
      </c>
      <c r="AE80" s="186">
        <v>-5.0999999999999996</v>
      </c>
      <c r="AF80" s="223">
        <v>-7.6</v>
      </c>
      <c r="AG80" s="220">
        <v>82</v>
      </c>
      <c r="AH80" s="162">
        <v>8</v>
      </c>
      <c r="AI80" s="27">
        <v>267</v>
      </c>
      <c r="AJ80" s="193">
        <v>-5.3</v>
      </c>
      <c r="AK80" s="224">
        <v>-8.6999999999999993</v>
      </c>
      <c r="AL80" s="222">
        <v>25</v>
      </c>
      <c r="AM80" s="152">
        <v>11</v>
      </c>
      <c r="AN80" s="31">
        <f t="shared" ref="AN80:AN108" si="47">AN79+AM80</f>
        <v>84</v>
      </c>
      <c r="AO80" s="186">
        <v>-3.5</v>
      </c>
      <c r="AP80" s="223">
        <v>-11.8</v>
      </c>
      <c r="AQ80" s="220">
        <v>122</v>
      </c>
      <c r="AR80" s="162">
        <v>0</v>
      </c>
      <c r="AS80" s="27">
        <f t="shared" ref="AS80:AS108" si="48">AS79+AR80</f>
        <v>471</v>
      </c>
      <c r="AT80" s="193">
        <v>-4.4000000000000004</v>
      </c>
      <c r="AU80" s="224">
        <v>-16.5</v>
      </c>
      <c r="AV80" s="151">
        <v>3</v>
      </c>
      <c r="AW80" s="152">
        <v>0</v>
      </c>
      <c r="AX80" s="31">
        <f t="shared" ref="AX80:AX108" si="49">AX79+AW80</f>
        <v>103</v>
      </c>
      <c r="AY80" s="186">
        <v>-0.1</v>
      </c>
      <c r="AZ80" s="190">
        <v>-5.4</v>
      </c>
      <c r="BA80" s="32">
        <v>92</v>
      </c>
      <c r="BB80" s="27">
        <v>15</v>
      </c>
      <c r="BC80" s="27">
        <f t="shared" ref="BC80:BC108" si="50">BC79+BB80</f>
        <v>381</v>
      </c>
      <c r="BD80" s="169">
        <v>-2.7</v>
      </c>
      <c r="BE80" s="170">
        <v>-6.4</v>
      </c>
      <c r="BF80" s="29">
        <v>27</v>
      </c>
      <c r="BG80" s="31">
        <v>0</v>
      </c>
      <c r="BH80" s="31">
        <f t="shared" ref="BH80:BH108" si="51">BH79+BG80</f>
        <v>128</v>
      </c>
      <c r="BI80" s="178">
        <v>-0.8</v>
      </c>
      <c r="BJ80" s="179">
        <v>-8.1</v>
      </c>
      <c r="BK80" s="27">
        <v>61</v>
      </c>
      <c r="BL80" s="27">
        <v>7</v>
      </c>
      <c r="BM80" s="27">
        <f t="shared" ref="BM80:BM108" si="52">BM79+BL80</f>
        <v>366</v>
      </c>
      <c r="BN80" s="169">
        <v>0.3</v>
      </c>
      <c r="BO80" s="170">
        <v>-5.7</v>
      </c>
      <c r="BP80" s="29">
        <v>26</v>
      </c>
      <c r="BQ80" s="31">
        <v>5</v>
      </c>
      <c r="BR80" s="31">
        <f t="shared" ref="BR80:BR108" si="53">BR79+BQ80</f>
        <v>174</v>
      </c>
      <c r="BS80" s="178">
        <v>1.9</v>
      </c>
      <c r="BT80" s="179">
        <v>-2.6</v>
      </c>
      <c r="BU80" s="27">
        <v>38</v>
      </c>
      <c r="BV80" s="27">
        <v>0</v>
      </c>
      <c r="BW80" s="27">
        <f t="shared" ref="BW80:BW108" si="54">BW79+BV80</f>
        <v>268</v>
      </c>
      <c r="BX80" s="169">
        <v>-0.9</v>
      </c>
      <c r="BY80" s="170">
        <v>-4.0999999999999996</v>
      </c>
      <c r="BZ80" s="29">
        <v>70</v>
      </c>
      <c r="CA80" s="31">
        <v>2</v>
      </c>
      <c r="CB80" s="31">
        <f t="shared" ref="CB80:CB108" si="55">CB79+CA80</f>
        <v>239</v>
      </c>
      <c r="CC80" s="178">
        <v>0.8</v>
      </c>
      <c r="CD80" s="179">
        <v>-3.7</v>
      </c>
      <c r="CE80" s="27">
        <v>48</v>
      </c>
      <c r="CF80" s="27">
        <v>8</v>
      </c>
      <c r="CG80" s="27">
        <f t="shared" ref="CG80:CG108" si="56">CG79+CF80</f>
        <v>188</v>
      </c>
      <c r="CH80" s="169">
        <v>1</v>
      </c>
      <c r="CI80" s="170">
        <v>-2.5</v>
      </c>
      <c r="CJ80" s="29">
        <v>21</v>
      </c>
      <c r="CK80" s="31">
        <v>0</v>
      </c>
      <c r="CL80" s="31">
        <f t="shared" ref="CL80:CL108" si="57">CL79+CK80</f>
        <v>152</v>
      </c>
      <c r="CM80" s="178">
        <v>2.2000000000000002</v>
      </c>
      <c r="CN80" s="179">
        <v>-1.8</v>
      </c>
      <c r="CO80" s="32">
        <v>104</v>
      </c>
      <c r="CP80" s="27">
        <v>53</v>
      </c>
      <c r="CQ80" s="27">
        <f t="shared" ref="CQ80:CQ108" si="58">CQ79+CP80</f>
        <v>272</v>
      </c>
      <c r="CR80" s="169">
        <v>-5.4</v>
      </c>
      <c r="CS80" s="170">
        <v>-7.8</v>
      </c>
      <c r="CT80" s="29">
        <v>45</v>
      </c>
      <c r="CU80" s="31">
        <v>0</v>
      </c>
      <c r="CV80" s="31">
        <f t="shared" ref="CV80:CV108" si="59">CV79+CU80</f>
        <v>175</v>
      </c>
      <c r="CW80" s="178">
        <v>-2.4</v>
      </c>
      <c r="CX80" s="179">
        <v>-6.4</v>
      </c>
      <c r="CY80" s="32">
        <v>63</v>
      </c>
      <c r="CZ80" s="27">
        <v>16</v>
      </c>
      <c r="DA80" s="125">
        <f t="shared" ref="DA80:DA108" si="60">DA79+CZ80</f>
        <v>247</v>
      </c>
      <c r="DB80" s="120">
        <v>74</v>
      </c>
      <c r="DC80" s="85">
        <v>6</v>
      </c>
      <c r="DD80" s="85">
        <f t="shared" si="43"/>
        <v>356</v>
      </c>
      <c r="DE80" s="169">
        <v>0.8</v>
      </c>
      <c r="DF80" s="170">
        <v>-5.0999999999999996</v>
      </c>
      <c r="DG80" s="29">
        <v>49</v>
      </c>
      <c r="DH80" s="31">
        <v>2</v>
      </c>
      <c r="DI80" s="31">
        <v>139</v>
      </c>
      <c r="DJ80" s="178">
        <v>1.1000000000000001</v>
      </c>
      <c r="DK80" s="179">
        <v>-4.5999999999999996</v>
      </c>
      <c r="DL80" s="32">
        <v>74</v>
      </c>
      <c r="DM80" s="27">
        <v>6</v>
      </c>
      <c r="DN80" s="27">
        <v>356</v>
      </c>
      <c r="DO80" s="27">
        <v>102</v>
      </c>
      <c r="DP80" s="270" t="s">
        <v>69</v>
      </c>
      <c r="DQ80" s="27">
        <v>496</v>
      </c>
      <c r="DR80" s="169">
        <v>-4.7</v>
      </c>
      <c r="DS80" s="170">
        <v>-11</v>
      </c>
      <c r="DT80" s="29">
        <v>57</v>
      </c>
      <c r="DU80" s="31">
        <v>2</v>
      </c>
      <c r="DV80" s="31">
        <v>227</v>
      </c>
      <c r="DW80" s="178">
        <v>-3.6</v>
      </c>
      <c r="DX80" s="179">
        <v>-9.1999999999999993</v>
      </c>
      <c r="DY80" s="32">
        <v>102</v>
      </c>
      <c r="DZ80" s="270" t="s">
        <v>69</v>
      </c>
      <c r="EA80" s="125">
        <v>496</v>
      </c>
      <c r="EB80" s="32">
        <v>102</v>
      </c>
      <c r="EC80" s="270" t="s">
        <v>69</v>
      </c>
      <c r="ED80" s="27">
        <v>496</v>
      </c>
      <c r="EE80" s="169">
        <v>-4</v>
      </c>
      <c r="EF80" s="170">
        <v>-10.199999999999999</v>
      </c>
      <c r="EG80" s="29">
        <v>45</v>
      </c>
      <c r="EH80" s="31">
        <v>2</v>
      </c>
      <c r="EI80" s="31">
        <v>145</v>
      </c>
      <c r="EJ80" s="178">
        <v>-1.3</v>
      </c>
      <c r="EK80" s="179">
        <v>-4.8</v>
      </c>
      <c r="EL80" s="32">
        <v>16</v>
      </c>
      <c r="EM80" s="27">
        <v>10</v>
      </c>
      <c r="EN80" s="27">
        <v>93</v>
      </c>
      <c r="EO80" s="169">
        <v>0</v>
      </c>
      <c r="EP80" s="170">
        <v>-4</v>
      </c>
      <c r="EQ80" s="32">
        <v>40</v>
      </c>
      <c r="ER80" s="270" t="s">
        <v>69</v>
      </c>
      <c r="ES80" s="27">
        <v>221</v>
      </c>
      <c r="ET80" s="169">
        <v>0.1</v>
      </c>
      <c r="EU80" s="169">
        <v>-10.4</v>
      </c>
      <c r="EV80" s="112">
        <f t="shared" si="19"/>
        <v>267.625</v>
      </c>
    </row>
    <row r="81" spans="1:152" ht="16.5" thickBot="1">
      <c r="A81" s="293"/>
      <c r="B81" s="26">
        <v>40912</v>
      </c>
      <c r="C81" s="27">
        <v>129</v>
      </c>
      <c r="D81" s="27">
        <v>13</v>
      </c>
      <c r="E81" s="27">
        <f t="shared" si="41"/>
        <v>402</v>
      </c>
      <c r="F81" s="169">
        <v>-4.3</v>
      </c>
      <c r="G81" s="170">
        <v>-7.4</v>
      </c>
      <c r="H81" s="29">
        <v>28</v>
      </c>
      <c r="I81" s="31">
        <v>2</v>
      </c>
      <c r="J81" s="31">
        <f t="shared" si="42"/>
        <v>127</v>
      </c>
      <c r="K81" s="178">
        <v>-2</v>
      </c>
      <c r="L81" s="179">
        <v>-7.2</v>
      </c>
      <c r="M81" s="27">
        <v>61</v>
      </c>
      <c r="N81" s="27">
        <v>0</v>
      </c>
      <c r="O81" s="27">
        <f t="shared" si="44"/>
        <v>304</v>
      </c>
      <c r="P81" s="169">
        <v>-1.3</v>
      </c>
      <c r="Q81" s="170">
        <v>-9.6</v>
      </c>
      <c r="R81" s="29">
        <v>22</v>
      </c>
      <c r="S81" s="31">
        <v>1</v>
      </c>
      <c r="T81" s="31">
        <f t="shared" si="45"/>
        <v>80</v>
      </c>
      <c r="U81" s="178">
        <v>2.6</v>
      </c>
      <c r="V81" s="179">
        <v>-4.5999999999999996</v>
      </c>
      <c r="W81" s="220">
        <v>118</v>
      </c>
      <c r="X81" s="162">
        <v>19</v>
      </c>
      <c r="Y81" s="27">
        <v>300</v>
      </c>
      <c r="Z81" s="159">
        <v>-6.3</v>
      </c>
      <c r="AA81" s="221">
        <v>-10.4</v>
      </c>
      <c r="AB81" s="222">
        <v>41</v>
      </c>
      <c r="AC81" s="163">
        <v>2</v>
      </c>
      <c r="AD81" s="31">
        <f t="shared" si="46"/>
        <v>135</v>
      </c>
      <c r="AE81" s="186">
        <v>-3.3</v>
      </c>
      <c r="AF81" s="223">
        <v>-7.7</v>
      </c>
      <c r="AG81" s="220">
        <v>105</v>
      </c>
      <c r="AH81" s="162">
        <v>29</v>
      </c>
      <c r="AI81" s="27">
        <v>296</v>
      </c>
      <c r="AJ81" s="193">
        <v>-6.3</v>
      </c>
      <c r="AK81" s="224">
        <v>-10.1</v>
      </c>
      <c r="AL81" s="222">
        <v>27</v>
      </c>
      <c r="AM81" s="152">
        <v>8</v>
      </c>
      <c r="AN81" s="31">
        <f t="shared" si="47"/>
        <v>92</v>
      </c>
      <c r="AO81" s="186">
        <v>-4.2</v>
      </c>
      <c r="AP81" s="223">
        <v>-9</v>
      </c>
      <c r="AQ81" s="220">
        <v>138</v>
      </c>
      <c r="AR81" s="162">
        <v>20</v>
      </c>
      <c r="AS81" s="27">
        <f t="shared" si="48"/>
        <v>491</v>
      </c>
      <c r="AT81" s="193">
        <v>-4.3</v>
      </c>
      <c r="AU81" s="224">
        <v>-10.1</v>
      </c>
      <c r="AV81" s="151">
        <v>5</v>
      </c>
      <c r="AW81" s="152">
        <v>2</v>
      </c>
      <c r="AX81" s="31">
        <f t="shared" si="49"/>
        <v>105</v>
      </c>
      <c r="AY81" s="186">
        <v>-1.8</v>
      </c>
      <c r="AZ81" s="190">
        <v>-7.4</v>
      </c>
      <c r="BA81" s="41">
        <v>82</v>
      </c>
      <c r="BB81" s="37">
        <v>0</v>
      </c>
      <c r="BC81" s="27">
        <f t="shared" si="50"/>
        <v>381</v>
      </c>
      <c r="BD81" s="173">
        <v>0</v>
      </c>
      <c r="BE81" s="174">
        <v>-4.5</v>
      </c>
      <c r="BF81" s="29">
        <v>26</v>
      </c>
      <c r="BG81" s="47">
        <v>0</v>
      </c>
      <c r="BH81" s="31">
        <f t="shared" si="51"/>
        <v>128</v>
      </c>
      <c r="BI81" s="178">
        <v>2.9</v>
      </c>
      <c r="BJ81" s="179">
        <v>-2.6</v>
      </c>
      <c r="BK81" s="37">
        <v>59</v>
      </c>
      <c r="BL81" s="37">
        <v>0</v>
      </c>
      <c r="BM81" s="27">
        <f t="shared" si="52"/>
        <v>366</v>
      </c>
      <c r="BN81" s="173">
        <v>-1.4</v>
      </c>
      <c r="BO81" s="174">
        <v>-6.7</v>
      </c>
      <c r="BP81" s="29">
        <v>32</v>
      </c>
      <c r="BQ81" s="47">
        <v>10</v>
      </c>
      <c r="BR81" s="31">
        <f t="shared" si="53"/>
        <v>184</v>
      </c>
      <c r="BS81" s="178">
        <v>-0.2</v>
      </c>
      <c r="BT81" s="179">
        <v>-3.2</v>
      </c>
      <c r="BU81" s="37">
        <v>39</v>
      </c>
      <c r="BV81" s="37">
        <v>2</v>
      </c>
      <c r="BW81" s="27">
        <f t="shared" si="54"/>
        <v>270</v>
      </c>
      <c r="BX81" s="173">
        <v>-1.7</v>
      </c>
      <c r="BY81" s="174">
        <v>-6.5</v>
      </c>
      <c r="BZ81" s="29">
        <v>70</v>
      </c>
      <c r="CA81" s="47">
        <v>4</v>
      </c>
      <c r="CB81" s="31">
        <f t="shared" si="55"/>
        <v>243</v>
      </c>
      <c r="CC81" s="178">
        <v>-0.6</v>
      </c>
      <c r="CD81" s="179">
        <v>-4.7</v>
      </c>
      <c r="CE81" s="37">
        <v>43</v>
      </c>
      <c r="CF81" s="37">
        <v>0</v>
      </c>
      <c r="CG81" s="27">
        <f t="shared" si="56"/>
        <v>188</v>
      </c>
      <c r="CH81" s="173">
        <v>-1.1000000000000001</v>
      </c>
      <c r="CI81" s="174">
        <v>-5.3</v>
      </c>
      <c r="CJ81" s="29">
        <v>21</v>
      </c>
      <c r="CK81" s="47">
        <v>0</v>
      </c>
      <c r="CL81" s="31">
        <f t="shared" si="57"/>
        <v>152</v>
      </c>
      <c r="CM81" s="178">
        <v>-0.2</v>
      </c>
      <c r="CN81" s="179">
        <v>-3.8</v>
      </c>
      <c r="CO81" s="41">
        <v>114</v>
      </c>
      <c r="CP81" s="37">
        <v>24</v>
      </c>
      <c r="CQ81" s="27">
        <f t="shared" si="58"/>
        <v>296</v>
      </c>
      <c r="CR81" s="173">
        <v>-2.8</v>
      </c>
      <c r="CS81" s="174">
        <v>-10.199999999999999</v>
      </c>
      <c r="CT81" s="29">
        <v>41</v>
      </c>
      <c r="CU81" s="47">
        <v>0</v>
      </c>
      <c r="CV81" s="31">
        <f t="shared" si="59"/>
        <v>175</v>
      </c>
      <c r="CW81" s="178">
        <v>0.2</v>
      </c>
      <c r="CX81" s="179">
        <v>-5.7</v>
      </c>
      <c r="CY81" s="41">
        <v>63</v>
      </c>
      <c r="CZ81" s="37">
        <v>7</v>
      </c>
      <c r="DA81" s="125">
        <f t="shared" si="60"/>
        <v>254</v>
      </c>
      <c r="DB81" s="120">
        <v>115</v>
      </c>
      <c r="DC81" s="85">
        <v>52</v>
      </c>
      <c r="DD81" s="85">
        <f t="shared" si="43"/>
        <v>408</v>
      </c>
      <c r="DE81" s="173">
        <v>-3.3</v>
      </c>
      <c r="DF81" s="174">
        <v>-7.9</v>
      </c>
      <c r="DG81" s="29">
        <v>46</v>
      </c>
      <c r="DH81" s="47">
        <v>1</v>
      </c>
      <c r="DI81" s="31">
        <v>140</v>
      </c>
      <c r="DJ81" s="178">
        <v>-0.9</v>
      </c>
      <c r="DK81" s="179">
        <v>-6.5</v>
      </c>
      <c r="DL81" s="41">
        <v>115</v>
      </c>
      <c r="DM81" s="37">
        <v>52</v>
      </c>
      <c r="DN81" s="37">
        <v>408</v>
      </c>
      <c r="DO81" s="37">
        <v>102</v>
      </c>
      <c r="DP81" s="37">
        <v>1</v>
      </c>
      <c r="DQ81" s="37">
        <v>497</v>
      </c>
      <c r="DR81" s="173">
        <v>-8</v>
      </c>
      <c r="DS81" s="174">
        <v>-14</v>
      </c>
      <c r="DT81" s="29">
        <v>55</v>
      </c>
      <c r="DU81" s="30" t="s">
        <v>68</v>
      </c>
      <c r="DV81" s="31">
        <v>227</v>
      </c>
      <c r="DW81" s="178">
        <v>-5.3</v>
      </c>
      <c r="DX81" s="179">
        <v>-9.1</v>
      </c>
      <c r="DY81" s="41">
        <v>102</v>
      </c>
      <c r="DZ81" s="37">
        <v>1</v>
      </c>
      <c r="EA81" s="126">
        <v>497</v>
      </c>
      <c r="EB81" s="32">
        <v>102</v>
      </c>
      <c r="EC81" s="27">
        <v>1</v>
      </c>
      <c r="ED81" s="27">
        <v>497</v>
      </c>
      <c r="EE81" s="173">
        <v>-2.9</v>
      </c>
      <c r="EF81" s="174">
        <v>-10.8</v>
      </c>
      <c r="EG81" s="29">
        <v>48</v>
      </c>
      <c r="EH81" s="31">
        <v>5</v>
      </c>
      <c r="EI81" s="31">
        <v>150</v>
      </c>
      <c r="EJ81" s="178">
        <v>-0.9</v>
      </c>
      <c r="EK81" s="179">
        <v>-4.5999999999999996</v>
      </c>
      <c r="EL81" s="32">
        <v>19</v>
      </c>
      <c r="EM81" s="27">
        <v>9</v>
      </c>
      <c r="EN81" s="27">
        <v>102</v>
      </c>
      <c r="EO81" s="169">
        <v>0.8</v>
      </c>
      <c r="EP81" s="170">
        <v>-3.6</v>
      </c>
      <c r="EQ81" s="32">
        <v>38</v>
      </c>
      <c r="ER81" s="270" t="s">
        <v>69</v>
      </c>
      <c r="ES81" s="27">
        <v>221</v>
      </c>
      <c r="ET81" s="169">
        <v>2</v>
      </c>
      <c r="EU81" s="169">
        <v>-7.9</v>
      </c>
      <c r="EV81" s="112">
        <f t="shared" si="19"/>
        <v>279.5</v>
      </c>
    </row>
    <row r="82" spans="1:152" ht="16.5" thickTop="1">
      <c r="A82" s="293"/>
      <c r="B82" s="26">
        <v>40913</v>
      </c>
      <c r="C82" s="27">
        <v>149</v>
      </c>
      <c r="D82" s="27">
        <v>27</v>
      </c>
      <c r="E82" s="27">
        <f t="shared" si="41"/>
        <v>429</v>
      </c>
      <c r="F82" s="169">
        <v>-2.9</v>
      </c>
      <c r="G82" s="170">
        <v>-9.6</v>
      </c>
      <c r="H82" s="29">
        <v>26</v>
      </c>
      <c r="I82" s="31">
        <v>0</v>
      </c>
      <c r="J82" s="31">
        <f t="shared" si="42"/>
        <v>127</v>
      </c>
      <c r="K82" s="178">
        <v>-1.5</v>
      </c>
      <c r="L82" s="179">
        <v>-6.4</v>
      </c>
      <c r="M82" s="27">
        <v>59</v>
      </c>
      <c r="N82" s="27">
        <v>0</v>
      </c>
      <c r="O82" s="27">
        <f t="shared" si="44"/>
        <v>304</v>
      </c>
      <c r="P82" s="169">
        <v>3.9</v>
      </c>
      <c r="Q82" s="170">
        <v>-9.5</v>
      </c>
      <c r="R82" s="29">
        <v>19</v>
      </c>
      <c r="S82" s="31">
        <v>0</v>
      </c>
      <c r="T82" s="31">
        <f t="shared" si="45"/>
        <v>80</v>
      </c>
      <c r="U82" s="178">
        <v>5.4</v>
      </c>
      <c r="V82" s="179">
        <v>-3.2</v>
      </c>
      <c r="W82" s="220">
        <v>116</v>
      </c>
      <c r="X82" s="162">
        <v>10</v>
      </c>
      <c r="Y82" s="27">
        <v>310</v>
      </c>
      <c r="Z82" s="159">
        <v>-3.2</v>
      </c>
      <c r="AA82" s="221">
        <v>-9</v>
      </c>
      <c r="AB82" s="222">
        <v>45</v>
      </c>
      <c r="AC82" s="163">
        <v>6</v>
      </c>
      <c r="AD82" s="31">
        <f t="shared" si="46"/>
        <v>141</v>
      </c>
      <c r="AE82" s="186">
        <v>-0.4</v>
      </c>
      <c r="AF82" s="223">
        <v>-6.1</v>
      </c>
      <c r="AG82" s="220">
        <v>96</v>
      </c>
      <c r="AH82" s="162">
        <v>3</v>
      </c>
      <c r="AI82" s="27">
        <v>299</v>
      </c>
      <c r="AJ82" s="193">
        <v>-2.9</v>
      </c>
      <c r="AK82" s="224">
        <v>-11.3</v>
      </c>
      <c r="AL82" s="222">
        <v>24</v>
      </c>
      <c r="AM82" s="152">
        <v>0</v>
      </c>
      <c r="AN82" s="31">
        <f t="shared" si="47"/>
        <v>92</v>
      </c>
      <c r="AO82" s="186">
        <v>-3.1</v>
      </c>
      <c r="AP82" s="223">
        <v>-10</v>
      </c>
      <c r="AQ82" s="220">
        <v>148</v>
      </c>
      <c r="AR82" s="162">
        <v>22</v>
      </c>
      <c r="AS82" s="27">
        <f t="shared" si="48"/>
        <v>513</v>
      </c>
      <c r="AT82" s="193">
        <v>-4.7</v>
      </c>
      <c r="AU82" s="224">
        <v>-11.3</v>
      </c>
      <c r="AV82" s="151">
        <v>4</v>
      </c>
      <c r="AW82" s="152">
        <v>1</v>
      </c>
      <c r="AX82" s="31">
        <f t="shared" si="49"/>
        <v>106</v>
      </c>
      <c r="AY82" s="186">
        <v>-1.8</v>
      </c>
      <c r="AZ82" s="190">
        <v>-8.6</v>
      </c>
      <c r="BA82" s="32">
        <v>76</v>
      </c>
      <c r="BB82" s="27">
        <v>1</v>
      </c>
      <c r="BC82" s="27">
        <f t="shared" si="50"/>
        <v>382</v>
      </c>
      <c r="BD82" s="169">
        <v>-0.9</v>
      </c>
      <c r="BE82" s="170">
        <v>-6.9</v>
      </c>
      <c r="BF82" s="29">
        <v>28</v>
      </c>
      <c r="BG82" s="31">
        <v>3</v>
      </c>
      <c r="BH82" s="31">
        <f t="shared" si="51"/>
        <v>131</v>
      </c>
      <c r="BI82" s="178">
        <v>-0.3</v>
      </c>
      <c r="BJ82" s="179">
        <v>-3.7</v>
      </c>
      <c r="BK82" s="27">
        <v>61</v>
      </c>
      <c r="BL82" s="27">
        <v>3</v>
      </c>
      <c r="BM82" s="27">
        <f t="shared" si="52"/>
        <v>369</v>
      </c>
      <c r="BN82" s="169">
        <v>0.6</v>
      </c>
      <c r="BO82" s="170">
        <v>-2.9</v>
      </c>
      <c r="BP82" s="29">
        <v>31</v>
      </c>
      <c r="BQ82" s="31">
        <v>2</v>
      </c>
      <c r="BR82" s="31">
        <f t="shared" si="53"/>
        <v>186</v>
      </c>
      <c r="BS82" s="178">
        <v>1</v>
      </c>
      <c r="BT82" s="179">
        <v>-1.4</v>
      </c>
      <c r="BU82" s="27">
        <v>36</v>
      </c>
      <c r="BV82" s="27">
        <v>0</v>
      </c>
      <c r="BW82" s="27">
        <f t="shared" si="54"/>
        <v>270</v>
      </c>
      <c r="BX82" s="169">
        <v>-4</v>
      </c>
      <c r="BY82" s="170">
        <v>-13.4</v>
      </c>
      <c r="BZ82" s="29">
        <v>75</v>
      </c>
      <c r="CA82" s="31">
        <v>8</v>
      </c>
      <c r="CB82" s="31">
        <f t="shared" si="55"/>
        <v>251</v>
      </c>
      <c r="CC82" s="178">
        <v>-2.8</v>
      </c>
      <c r="CD82" s="179">
        <v>-6</v>
      </c>
      <c r="CE82" s="27">
        <v>54</v>
      </c>
      <c r="CF82" s="27">
        <v>14</v>
      </c>
      <c r="CG82" s="27">
        <f t="shared" si="56"/>
        <v>202</v>
      </c>
      <c r="CH82" s="169">
        <v>-2.4</v>
      </c>
      <c r="CI82" s="170">
        <v>-7.8</v>
      </c>
      <c r="CJ82" s="29">
        <v>23</v>
      </c>
      <c r="CK82" s="31">
        <v>2</v>
      </c>
      <c r="CL82" s="31">
        <f t="shared" si="57"/>
        <v>154</v>
      </c>
      <c r="CM82" s="178">
        <v>-2.4</v>
      </c>
      <c r="CN82" s="179">
        <v>-5.4</v>
      </c>
      <c r="CO82" s="32">
        <v>106</v>
      </c>
      <c r="CP82" s="27">
        <v>7</v>
      </c>
      <c r="CQ82" s="27">
        <f t="shared" si="58"/>
        <v>303</v>
      </c>
      <c r="CR82" s="169">
        <v>-2.2000000000000002</v>
      </c>
      <c r="CS82" s="170">
        <v>-11</v>
      </c>
      <c r="CT82" s="29">
        <v>40</v>
      </c>
      <c r="CU82" s="31">
        <v>0</v>
      </c>
      <c r="CV82" s="31">
        <f t="shared" si="59"/>
        <v>175</v>
      </c>
      <c r="CW82" s="178">
        <v>1.4</v>
      </c>
      <c r="CX82" s="179">
        <v>-6.4</v>
      </c>
      <c r="CY82" s="32">
        <v>66</v>
      </c>
      <c r="CZ82" s="27">
        <v>10</v>
      </c>
      <c r="DA82" s="125">
        <f t="shared" si="60"/>
        <v>264</v>
      </c>
      <c r="DB82" s="120">
        <v>113</v>
      </c>
      <c r="DC82" s="85">
        <v>5</v>
      </c>
      <c r="DD82" s="85">
        <f t="shared" si="43"/>
        <v>413</v>
      </c>
      <c r="DE82" s="169">
        <v>-3.9</v>
      </c>
      <c r="DF82" s="170">
        <v>-9.9</v>
      </c>
      <c r="DG82" s="29">
        <v>62</v>
      </c>
      <c r="DH82" s="31">
        <v>20</v>
      </c>
      <c r="DI82" s="31">
        <v>160</v>
      </c>
      <c r="DJ82" s="178">
        <v>-0.2</v>
      </c>
      <c r="DK82" s="179">
        <v>-7.7</v>
      </c>
      <c r="DL82" s="32">
        <v>113</v>
      </c>
      <c r="DM82" s="27">
        <v>5</v>
      </c>
      <c r="DN82" s="27">
        <v>413</v>
      </c>
      <c r="DO82" s="27">
        <v>117</v>
      </c>
      <c r="DP82" s="27">
        <v>19</v>
      </c>
      <c r="DQ82" s="27">
        <v>516</v>
      </c>
      <c r="DR82" s="169">
        <v>-1.8</v>
      </c>
      <c r="DS82" s="170">
        <v>-14</v>
      </c>
      <c r="DT82" s="29">
        <v>57</v>
      </c>
      <c r="DU82" s="31">
        <v>4</v>
      </c>
      <c r="DV82" s="31">
        <v>231</v>
      </c>
      <c r="DW82" s="178">
        <v>-0.4</v>
      </c>
      <c r="DX82" s="179">
        <v>-10.5</v>
      </c>
      <c r="DY82" s="24">
        <v>117</v>
      </c>
      <c r="DZ82" s="19">
        <v>19</v>
      </c>
      <c r="EA82" s="123">
        <v>516</v>
      </c>
      <c r="EB82" s="32">
        <v>117</v>
      </c>
      <c r="EC82" s="27">
        <v>19</v>
      </c>
      <c r="ED82" s="27">
        <v>516</v>
      </c>
      <c r="EE82" s="171">
        <v>-0.3</v>
      </c>
      <c r="EF82" s="172">
        <v>-6.3</v>
      </c>
      <c r="EG82" s="29">
        <v>47</v>
      </c>
      <c r="EH82" s="31">
        <v>3</v>
      </c>
      <c r="EI82" s="31">
        <v>153</v>
      </c>
      <c r="EJ82" s="178">
        <v>1.5</v>
      </c>
      <c r="EK82" s="179">
        <v>-4.8</v>
      </c>
      <c r="EL82" s="32">
        <v>16</v>
      </c>
      <c r="EM82" s="27">
        <v>4</v>
      </c>
      <c r="EN82" s="27">
        <v>106</v>
      </c>
      <c r="EO82" s="169">
        <v>-2.5</v>
      </c>
      <c r="EP82" s="170">
        <v>-7.4</v>
      </c>
      <c r="EQ82" s="32">
        <v>37</v>
      </c>
      <c r="ER82" s="270" t="s">
        <v>69</v>
      </c>
      <c r="ES82" s="27">
        <v>221</v>
      </c>
      <c r="ET82" s="169">
        <v>-1.7</v>
      </c>
      <c r="EU82" s="169">
        <v>-8.3000000000000007</v>
      </c>
      <c r="EV82" s="112">
        <f t="shared" si="19"/>
        <v>286.875</v>
      </c>
    </row>
    <row r="83" spans="1:152" ht="15.75">
      <c r="A83" s="293"/>
      <c r="B83" s="26">
        <v>40914</v>
      </c>
      <c r="C83" s="27">
        <v>129</v>
      </c>
      <c r="D83" s="27">
        <v>0</v>
      </c>
      <c r="E83" s="27">
        <f t="shared" si="41"/>
        <v>429</v>
      </c>
      <c r="F83" s="169">
        <v>4.0999999999999996</v>
      </c>
      <c r="G83" s="170">
        <v>-8.4</v>
      </c>
      <c r="H83" s="29">
        <v>26</v>
      </c>
      <c r="I83" s="31">
        <v>0</v>
      </c>
      <c r="J83" s="31">
        <f t="shared" si="42"/>
        <v>127</v>
      </c>
      <c r="K83" s="178">
        <v>3.2</v>
      </c>
      <c r="L83" s="179">
        <v>-3.4</v>
      </c>
      <c r="M83" s="27">
        <v>59</v>
      </c>
      <c r="N83" s="27">
        <v>4</v>
      </c>
      <c r="O83" s="27">
        <f t="shared" si="44"/>
        <v>308</v>
      </c>
      <c r="P83" s="169">
        <v>1.2</v>
      </c>
      <c r="Q83" s="170">
        <v>-3.8</v>
      </c>
      <c r="R83" s="29">
        <v>20</v>
      </c>
      <c r="S83" s="31">
        <v>2</v>
      </c>
      <c r="T83" s="31">
        <f t="shared" si="45"/>
        <v>82</v>
      </c>
      <c r="U83" s="178">
        <v>4.2</v>
      </c>
      <c r="V83" s="179">
        <v>-2</v>
      </c>
      <c r="W83" s="220">
        <v>111</v>
      </c>
      <c r="X83" s="162">
        <v>4</v>
      </c>
      <c r="Y83" s="27">
        <v>314</v>
      </c>
      <c r="Z83" s="159">
        <v>-0.3</v>
      </c>
      <c r="AA83" s="221">
        <v>-8.1999999999999993</v>
      </c>
      <c r="AB83" s="222">
        <v>43</v>
      </c>
      <c r="AC83" s="163">
        <v>2</v>
      </c>
      <c r="AD83" s="31">
        <f t="shared" si="46"/>
        <v>143</v>
      </c>
      <c r="AE83" s="186">
        <v>-2.2999999999999998</v>
      </c>
      <c r="AF83" s="223">
        <v>-7.9</v>
      </c>
      <c r="AG83" s="220">
        <v>89</v>
      </c>
      <c r="AH83" s="162">
        <v>2</v>
      </c>
      <c r="AI83" s="27">
        <v>301</v>
      </c>
      <c r="AJ83" s="193">
        <v>-4.5999999999999996</v>
      </c>
      <c r="AK83" s="224">
        <v>-14.5</v>
      </c>
      <c r="AL83" s="222">
        <v>22</v>
      </c>
      <c r="AM83" s="152">
        <v>0</v>
      </c>
      <c r="AN83" s="31">
        <f t="shared" si="47"/>
        <v>92</v>
      </c>
      <c r="AO83" s="186">
        <v>-2.8</v>
      </c>
      <c r="AP83" s="223">
        <v>-11.4</v>
      </c>
      <c r="AQ83" s="220">
        <v>161</v>
      </c>
      <c r="AR83" s="162">
        <v>22</v>
      </c>
      <c r="AS83" s="27">
        <f t="shared" si="48"/>
        <v>535</v>
      </c>
      <c r="AT83" s="193">
        <v>-5</v>
      </c>
      <c r="AU83" s="224">
        <v>-15.2</v>
      </c>
      <c r="AV83" s="151">
        <v>6</v>
      </c>
      <c r="AW83" s="152">
        <v>5</v>
      </c>
      <c r="AX83" s="31">
        <f t="shared" si="49"/>
        <v>111</v>
      </c>
      <c r="AY83" s="186">
        <v>0.5</v>
      </c>
      <c r="AZ83" s="190">
        <v>-3.2</v>
      </c>
      <c r="BA83" s="32">
        <v>82</v>
      </c>
      <c r="BB83" s="27">
        <v>10</v>
      </c>
      <c r="BC83" s="27">
        <f t="shared" si="50"/>
        <v>392</v>
      </c>
      <c r="BD83" s="169">
        <v>-2.2999999999999998</v>
      </c>
      <c r="BE83" s="170">
        <v>-8.6</v>
      </c>
      <c r="BF83" s="29">
        <v>33</v>
      </c>
      <c r="BG83" s="31">
        <v>11</v>
      </c>
      <c r="BH83" s="31">
        <f t="shared" si="51"/>
        <v>142</v>
      </c>
      <c r="BI83" s="178">
        <v>-1.2</v>
      </c>
      <c r="BJ83" s="179">
        <v>-4.8</v>
      </c>
      <c r="BK83" s="27">
        <v>63</v>
      </c>
      <c r="BL83" s="27">
        <v>6</v>
      </c>
      <c r="BM83" s="27">
        <f t="shared" si="52"/>
        <v>375</v>
      </c>
      <c r="BN83" s="169">
        <v>-0.8</v>
      </c>
      <c r="BO83" s="170">
        <v>-4.8</v>
      </c>
      <c r="BP83" s="29">
        <v>30</v>
      </c>
      <c r="BQ83" s="31">
        <v>0</v>
      </c>
      <c r="BR83" s="31">
        <f t="shared" si="53"/>
        <v>186</v>
      </c>
      <c r="BS83" s="178">
        <v>1.7</v>
      </c>
      <c r="BT83" s="179">
        <v>-2.7</v>
      </c>
      <c r="BU83" s="27">
        <v>35</v>
      </c>
      <c r="BV83" s="27">
        <v>0</v>
      </c>
      <c r="BW83" s="27">
        <f t="shared" si="54"/>
        <v>270</v>
      </c>
      <c r="BX83" s="169">
        <v>-3.6</v>
      </c>
      <c r="BY83" s="170">
        <v>-14.6</v>
      </c>
      <c r="BZ83" s="29">
        <v>75</v>
      </c>
      <c r="CA83" s="31">
        <v>3</v>
      </c>
      <c r="CB83" s="31">
        <f t="shared" si="55"/>
        <v>254</v>
      </c>
      <c r="CC83" s="178">
        <v>-1.2</v>
      </c>
      <c r="CD83" s="179">
        <v>-7.2</v>
      </c>
      <c r="CE83" s="27">
        <v>60</v>
      </c>
      <c r="CF83" s="27">
        <v>13</v>
      </c>
      <c r="CG83" s="27">
        <f t="shared" si="56"/>
        <v>215</v>
      </c>
      <c r="CH83" s="169">
        <v>-1.3</v>
      </c>
      <c r="CI83" s="170">
        <v>-5.9</v>
      </c>
      <c r="CJ83" s="29">
        <v>22</v>
      </c>
      <c r="CK83" s="31">
        <v>0</v>
      </c>
      <c r="CL83" s="31">
        <f t="shared" si="57"/>
        <v>154</v>
      </c>
      <c r="CM83" s="178">
        <v>-0.4</v>
      </c>
      <c r="CN83" s="179">
        <v>-4</v>
      </c>
      <c r="CO83" s="32">
        <v>93</v>
      </c>
      <c r="CP83" s="27">
        <v>0</v>
      </c>
      <c r="CQ83" s="27">
        <f t="shared" si="58"/>
        <v>303</v>
      </c>
      <c r="CR83" s="169">
        <v>5.8</v>
      </c>
      <c r="CS83" s="170">
        <v>-6.9</v>
      </c>
      <c r="CT83" s="29">
        <v>37</v>
      </c>
      <c r="CU83" s="31">
        <v>0</v>
      </c>
      <c r="CV83" s="31">
        <f t="shared" si="59"/>
        <v>175</v>
      </c>
      <c r="CW83" s="178">
        <v>5.3</v>
      </c>
      <c r="CX83" s="179">
        <v>-5.3</v>
      </c>
      <c r="CY83" s="32">
        <v>69</v>
      </c>
      <c r="CZ83" s="27">
        <v>8</v>
      </c>
      <c r="DA83" s="125">
        <f t="shared" si="60"/>
        <v>272</v>
      </c>
      <c r="DB83" s="120">
        <v>108</v>
      </c>
      <c r="DC83" s="85">
        <v>3</v>
      </c>
      <c r="DD83" s="85">
        <f t="shared" si="43"/>
        <v>416</v>
      </c>
      <c r="DE83" s="169">
        <v>-2.1</v>
      </c>
      <c r="DF83" s="170">
        <v>-11.8</v>
      </c>
      <c r="DG83" s="29">
        <v>58</v>
      </c>
      <c r="DH83" s="31">
        <v>2</v>
      </c>
      <c r="DI83" s="31">
        <v>162</v>
      </c>
      <c r="DJ83" s="178">
        <v>-0.5</v>
      </c>
      <c r="DK83" s="179">
        <v>-7.6</v>
      </c>
      <c r="DL83" s="32">
        <v>108</v>
      </c>
      <c r="DM83" s="27">
        <v>3</v>
      </c>
      <c r="DN83" s="27">
        <v>416</v>
      </c>
      <c r="DO83" s="27">
        <v>117</v>
      </c>
      <c r="DP83" s="27">
        <v>6</v>
      </c>
      <c r="DQ83" s="27">
        <v>522</v>
      </c>
      <c r="DR83" s="169">
        <v>-1.9</v>
      </c>
      <c r="DS83" s="170">
        <v>-9.5</v>
      </c>
      <c r="DT83" s="29">
        <v>1</v>
      </c>
      <c r="DU83" s="31">
        <v>5</v>
      </c>
      <c r="DV83" s="31">
        <v>236</v>
      </c>
      <c r="DW83" s="178">
        <v>-1.3</v>
      </c>
      <c r="DX83" s="179">
        <v>-8.6</v>
      </c>
      <c r="DY83" s="32">
        <v>117</v>
      </c>
      <c r="DZ83" s="27">
        <v>6</v>
      </c>
      <c r="EA83" s="125">
        <v>522</v>
      </c>
      <c r="EB83" s="32">
        <v>117</v>
      </c>
      <c r="EC83" s="27">
        <v>6</v>
      </c>
      <c r="ED83" s="27">
        <v>522</v>
      </c>
      <c r="EE83" s="169">
        <v>-0.4</v>
      </c>
      <c r="EF83" s="170">
        <v>-6.3</v>
      </c>
      <c r="EG83" s="29">
        <v>59</v>
      </c>
      <c r="EH83" s="31">
        <v>16</v>
      </c>
      <c r="EI83" s="31">
        <v>169</v>
      </c>
      <c r="EJ83" s="178">
        <v>1.6</v>
      </c>
      <c r="EK83" s="179">
        <v>-3</v>
      </c>
      <c r="EL83" s="32">
        <v>27</v>
      </c>
      <c r="EM83" s="27">
        <v>13</v>
      </c>
      <c r="EN83" s="27">
        <v>119</v>
      </c>
      <c r="EO83" s="169">
        <v>-2.9</v>
      </c>
      <c r="EP83" s="170">
        <v>-5.2</v>
      </c>
      <c r="EQ83" s="32">
        <v>36</v>
      </c>
      <c r="ER83" s="270" t="s">
        <v>69</v>
      </c>
      <c r="ES83" s="27">
        <v>221</v>
      </c>
      <c r="ET83" s="169">
        <v>2.2000000000000002</v>
      </c>
      <c r="EU83" s="169">
        <v>-1.3</v>
      </c>
      <c r="EV83" s="112">
        <f t="shared" si="19"/>
        <v>292.25</v>
      </c>
    </row>
    <row r="84" spans="1:152" ht="15.75">
      <c r="A84" s="293"/>
      <c r="B84" s="26">
        <v>40915</v>
      </c>
      <c r="C84" s="27">
        <v>119</v>
      </c>
      <c r="D84" s="27">
        <v>4</v>
      </c>
      <c r="E84" s="27">
        <f t="shared" si="41"/>
        <v>433</v>
      </c>
      <c r="F84" s="169">
        <v>-0.8</v>
      </c>
      <c r="G84" s="170">
        <v>-3.7</v>
      </c>
      <c r="H84" s="29">
        <v>25</v>
      </c>
      <c r="I84" s="31">
        <v>5</v>
      </c>
      <c r="J84" s="31">
        <f t="shared" si="42"/>
        <v>132</v>
      </c>
      <c r="K84" s="178">
        <v>1.8</v>
      </c>
      <c r="L84" s="179">
        <v>-1.3</v>
      </c>
      <c r="M84" s="27">
        <v>61</v>
      </c>
      <c r="N84" s="27">
        <v>6</v>
      </c>
      <c r="O84" s="27">
        <f t="shared" si="44"/>
        <v>314</v>
      </c>
      <c r="P84" s="169">
        <v>1.2</v>
      </c>
      <c r="Q84" s="170">
        <v>-3.8</v>
      </c>
      <c r="R84" s="29">
        <v>22</v>
      </c>
      <c r="S84" s="31">
        <v>6</v>
      </c>
      <c r="T84" s="31">
        <f t="shared" si="45"/>
        <v>88</v>
      </c>
      <c r="U84" s="178">
        <v>0.3</v>
      </c>
      <c r="V84" s="179">
        <v>-2</v>
      </c>
      <c r="W84" s="220">
        <v>109</v>
      </c>
      <c r="X84" s="162">
        <v>8</v>
      </c>
      <c r="Y84" s="27">
        <v>322</v>
      </c>
      <c r="Z84" s="159">
        <v>-3.1</v>
      </c>
      <c r="AA84" s="221">
        <v>-12.1</v>
      </c>
      <c r="AB84" s="222">
        <v>41</v>
      </c>
      <c r="AC84" s="163">
        <v>0</v>
      </c>
      <c r="AD84" s="31">
        <f t="shared" si="46"/>
        <v>143</v>
      </c>
      <c r="AE84" s="186">
        <v>-2.9</v>
      </c>
      <c r="AF84" s="223">
        <v>-8</v>
      </c>
      <c r="AG84" s="220">
        <v>81</v>
      </c>
      <c r="AH84" s="162">
        <v>0</v>
      </c>
      <c r="AI84" s="27">
        <v>301</v>
      </c>
      <c r="AJ84" s="193">
        <v>-5.7</v>
      </c>
      <c r="AK84" s="224">
        <v>-11.8</v>
      </c>
      <c r="AL84" s="222">
        <v>22</v>
      </c>
      <c r="AM84" s="152">
        <v>1</v>
      </c>
      <c r="AN84" s="31">
        <f t="shared" si="47"/>
        <v>93</v>
      </c>
      <c r="AO84" s="186">
        <v>-3.2</v>
      </c>
      <c r="AP84" s="223">
        <v>-9.9</v>
      </c>
      <c r="AQ84" s="220">
        <v>145</v>
      </c>
      <c r="AR84" s="162">
        <v>0</v>
      </c>
      <c r="AS84" s="27">
        <f t="shared" si="48"/>
        <v>535</v>
      </c>
      <c r="AT84" s="193">
        <v>-4.4000000000000004</v>
      </c>
      <c r="AU84" s="224">
        <v>-13.5</v>
      </c>
      <c r="AV84" s="151">
        <v>8</v>
      </c>
      <c r="AW84" s="152">
        <v>2</v>
      </c>
      <c r="AX84" s="31">
        <f t="shared" si="49"/>
        <v>113</v>
      </c>
      <c r="AY84" s="186">
        <v>1</v>
      </c>
      <c r="AZ84" s="190">
        <v>-5.0999999999999996</v>
      </c>
      <c r="BA84" s="32">
        <v>79</v>
      </c>
      <c r="BB84" s="27">
        <v>3</v>
      </c>
      <c r="BC84" s="27">
        <f t="shared" si="50"/>
        <v>395</v>
      </c>
      <c r="BD84" s="169">
        <v>-4.8</v>
      </c>
      <c r="BE84" s="170">
        <v>-11</v>
      </c>
      <c r="BF84" s="29">
        <v>40</v>
      </c>
      <c r="BG84" s="47">
        <v>10</v>
      </c>
      <c r="BH84" s="31">
        <f t="shared" si="51"/>
        <v>152</v>
      </c>
      <c r="BI84" s="178">
        <v>-3.1</v>
      </c>
      <c r="BJ84" s="179">
        <v>-6.9</v>
      </c>
      <c r="BK84" s="27">
        <v>80</v>
      </c>
      <c r="BL84" s="27">
        <v>18</v>
      </c>
      <c r="BM84" s="27">
        <f t="shared" si="52"/>
        <v>393</v>
      </c>
      <c r="BN84" s="169">
        <v>-1.2</v>
      </c>
      <c r="BO84" s="170">
        <v>-6</v>
      </c>
      <c r="BP84" s="29">
        <v>46</v>
      </c>
      <c r="BQ84" s="47">
        <v>20</v>
      </c>
      <c r="BR84" s="31">
        <f t="shared" si="53"/>
        <v>206</v>
      </c>
      <c r="BS84" s="178">
        <v>0.2</v>
      </c>
      <c r="BT84" s="179">
        <v>-3.6</v>
      </c>
      <c r="BU84" s="27">
        <v>35</v>
      </c>
      <c r="BV84" s="27">
        <v>1</v>
      </c>
      <c r="BW84" s="27">
        <f t="shared" si="54"/>
        <v>271</v>
      </c>
      <c r="BX84" s="169">
        <v>2.2999999999999998</v>
      </c>
      <c r="BY84" s="170">
        <v>-5.0999999999999996</v>
      </c>
      <c r="BZ84" s="29">
        <v>71</v>
      </c>
      <c r="CA84" s="47">
        <v>0</v>
      </c>
      <c r="CB84" s="31">
        <f t="shared" si="55"/>
        <v>254</v>
      </c>
      <c r="CC84" s="178">
        <v>3.5</v>
      </c>
      <c r="CD84" s="179">
        <v>-6.2</v>
      </c>
      <c r="CE84" s="27">
        <v>65</v>
      </c>
      <c r="CF84" s="27">
        <v>12</v>
      </c>
      <c r="CG84" s="27">
        <f t="shared" si="56"/>
        <v>227</v>
      </c>
      <c r="CH84" s="169">
        <v>-3</v>
      </c>
      <c r="CI84" s="170">
        <v>-6.1</v>
      </c>
      <c r="CJ84" s="29">
        <v>25</v>
      </c>
      <c r="CK84" s="47">
        <v>5</v>
      </c>
      <c r="CL84" s="31">
        <f t="shared" si="57"/>
        <v>159</v>
      </c>
      <c r="CM84" s="178">
        <v>-1.2</v>
      </c>
      <c r="CN84" s="179">
        <v>-3.5</v>
      </c>
      <c r="CO84" s="32">
        <v>70</v>
      </c>
      <c r="CP84" s="27">
        <v>1</v>
      </c>
      <c r="CQ84" s="27">
        <f t="shared" si="58"/>
        <v>304</v>
      </c>
      <c r="CR84" s="169">
        <v>0</v>
      </c>
      <c r="CS84" s="170">
        <v>-8.8000000000000007</v>
      </c>
      <c r="CT84" s="29">
        <v>38</v>
      </c>
      <c r="CU84" s="47">
        <v>4</v>
      </c>
      <c r="CV84" s="31">
        <f t="shared" si="59"/>
        <v>179</v>
      </c>
      <c r="CW84" s="178">
        <v>0.9</v>
      </c>
      <c r="CX84" s="179">
        <v>-8.6</v>
      </c>
      <c r="CY84" s="32">
        <v>71</v>
      </c>
      <c r="CZ84" s="27">
        <v>9</v>
      </c>
      <c r="DA84" s="125">
        <f t="shared" si="60"/>
        <v>281</v>
      </c>
      <c r="DB84" s="120">
        <v>131</v>
      </c>
      <c r="DC84" s="85">
        <v>27</v>
      </c>
      <c r="DD84" s="85">
        <f t="shared" si="43"/>
        <v>443</v>
      </c>
      <c r="DE84" s="169">
        <v>1</v>
      </c>
      <c r="DF84" s="170">
        <v>-5.8</v>
      </c>
      <c r="DG84" s="29">
        <v>55</v>
      </c>
      <c r="DH84" s="47">
        <v>2</v>
      </c>
      <c r="DI84" s="31">
        <v>164</v>
      </c>
      <c r="DJ84" s="178">
        <v>2.4</v>
      </c>
      <c r="DK84" s="179">
        <v>-4.0999999999999996</v>
      </c>
      <c r="DL84" s="32">
        <v>131</v>
      </c>
      <c r="DM84" s="27">
        <v>27</v>
      </c>
      <c r="DN84" s="27">
        <v>443</v>
      </c>
      <c r="DO84" s="27">
        <v>117</v>
      </c>
      <c r="DP84" s="27">
        <v>5</v>
      </c>
      <c r="DQ84" s="27">
        <v>527</v>
      </c>
      <c r="DR84" s="169">
        <v>-6.4</v>
      </c>
      <c r="DS84" s="170">
        <v>-11</v>
      </c>
      <c r="DT84" s="29">
        <v>58</v>
      </c>
      <c r="DU84" s="30" t="s">
        <v>68</v>
      </c>
      <c r="DV84" s="31">
        <v>236</v>
      </c>
      <c r="DW84" s="178">
        <v>-5.3</v>
      </c>
      <c r="DX84" s="179">
        <v>-10.6</v>
      </c>
      <c r="DY84" s="32">
        <v>117</v>
      </c>
      <c r="DZ84" s="27">
        <v>5</v>
      </c>
      <c r="EA84" s="125">
        <v>527</v>
      </c>
      <c r="EB84" s="32">
        <v>117</v>
      </c>
      <c r="EC84" s="27">
        <v>5</v>
      </c>
      <c r="ED84" s="27">
        <v>527</v>
      </c>
      <c r="EE84" s="169">
        <v>-1.6</v>
      </c>
      <c r="EF84" s="170">
        <v>-8.1999999999999993</v>
      </c>
      <c r="EG84" s="29">
        <v>59</v>
      </c>
      <c r="EH84" s="31">
        <v>3</v>
      </c>
      <c r="EI84" s="31">
        <v>172</v>
      </c>
      <c r="EJ84" s="178">
        <v>1.5</v>
      </c>
      <c r="EK84" s="179">
        <v>-3.9</v>
      </c>
      <c r="EL84" s="32">
        <v>27</v>
      </c>
      <c r="EM84" s="27">
        <v>7</v>
      </c>
      <c r="EN84" s="27">
        <v>126</v>
      </c>
      <c r="EO84" s="169">
        <v>-8.1999999999999993</v>
      </c>
      <c r="EP84" s="170">
        <v>-11.1</v>
      </c>
      <c r="EQ84" s="32">
        <v>34</v>
      </c>
      <c r="ER84" s="270" t="s">
        <v>69</v>
      </c>
      <c r="ES84" s="27">
        <v>221</v>
      </c>
      <c r="ET84" s="169">
        <v>0.8</v>
      </c>
      <c r="EU84" s="169">
        <v>-1.6</v>
      </c>
      <c r="EV84" s="112">
        <f t="shared" si="19"/>
        <v>300</v>
      </c>
    </row>
    <row r="85" spans="1:152" ht="15.75">
      <c r="A85" s="293"/>
      <c r="B85" s="26">
        <v>40916</v>
      </c>
      <c r="C85" s="27">
        <v>114</v>
      </c>
      <c r="D85" s="27">
        <v>0</v>
      </c>
      <c r="E85" s="27">
        <f>E84+D85</f>
        <v>433</v>
      </c>
      <c r="F85" s="169">
        <v>-1</v>
      </c>
      <c r="G85" s="170">
        <v>-4.5</v>
      </c>
      <c r="H85" s="29">
        <v>28</v>
      </c>
      <c r="I85" s="31">
        <v>4</v>
      </c>
      <c r="J85" s="31">
        <f t="shared" si="42"/>
        <v>136</v>
      </c>
      <c r="K85" s="178">
        <v>0.3</v>
      </c>
      <c r="L85" s="179">
        <v>-3.5</v>
      </c>
      <c r="M85" s="27">
        <v>69</v>
      </c>
      <c r="N85" s="27">
        <v>11</v>
      </c>
      <c r="O85" s="27">
        <f t="shared" si="44"/>
        <v>325</v>
      </c>
      <c r="P85" s="169">
        <v>-2.2000000000000002</v>
      </c>
      <c r="Q85" s="170">
        <v>-6.6</v>
      </c>
      <c r="R85" s="29">
        <v>37</v>
      </c>
      <c r="S85" s="31">
        <v>17</v>
      </c>
      <c r="T85" s="31">
        <f t="shared" si="45"/>
        <v>105</v>
      </c>
      <c r="U85" s="178">
        <v>-1.5</v>
      </c>
      <c r="V85" s="179">
        <v>-7</v>
      </c>
      <c r="W85" s="220">
        <v>99</v>
      </c>
      <c r="X85" s="162">
        <v>0</v>
      </c>
      <c r="Y85" s="27">
        <v>322</v>
      </c>
      <c r="Z85" s="159">
        <v>-3.9</v>
      </c>
      <c r="AA85" s="221">
        <v>-13.7</v>
      </c>
      <c r="AB85" s="222">
        <v>42</v>
      </c>
      <c r="AC85" s="163">
        <v>3</v>
      </c>
      <c r="AD85" s="31">
        <f t="shared" si="46"/>
        <v>146</v>
      </c>
      <c r="AE85" s="186">
        <v>0.2</v>
      </c>
      <c r="AF85" s="223">
        <v>-8.9</v>
      </c>
      <c r="AG85" s="220">
        <v>84</v>
      </c>
      <c r="AH85" s="162">
        <v>7</v>
      </c>
      <c r="AI85" s="27">
        <v>308</v>
      </c>
      <c r="AJ85" s="193">
        <v>0.2</v>
      </c>
      <c r="AK85" s="224">
        <v>-10.9</v>
      </c>
      <c r="AL85" s="222">
        <v>37</v>
      </c>
      <c r="AM85" s="152">
        <v>18</v>
      </c>
      <c r="AN85" s="31">
        <f t="shared" si="47"/>
        <v>111</v>
      </c>
      <c r="AO85" s="186">
        <v>-3.8</v>
      </c>
      <c r="AP85" s="223">
        <v>-9.1</v>
      </c>
      <c r="AQ85" s="220">
        <v>152</v>
      </c>
      <c r="AR85" s="162">
        <v>13</v>
      </c>
      <c r="AS85" s="27">
        <f t="shared" si="48"/>
        <v>548</v>
      </c>
      <c r="AT85" s="193">
        <v>-4.8</v>
      </c>
      <c r="AU85" s="224">
        <v>-11.9</v>
      </c>
      <c r="AV85" s="151">
        <v>7</v>
      </c>
      <c r="AW85" s="152">
        <v>0</v>
      </c>
      <c r="AX85" s="31">
        <f t="shared" si="49"/>
        <v>113</v>
      </c>
      <c r="AY85" s="186">
        <v>1.6</v>
      </c>
      <c r="AZ85" s="190">
        <v>-5.4</v>
      </c>
      <c r="BA85" s="32">
        <v>73</v>
      </c>
      <c r="BB85" s="27">
        <v>0</v>
      </c>
      <c r="BC85" s="27">
        <f t="shared" si="50"/>
        <v>395</v>
      </c>
      <c r="BD85" s="169">
        <v>-1.3</v>
      </c>
      <c r="BE85" s="170">
        <v>-11</v>
      </c>
      <c r="BF85" s="29">
        <v>35</v>
      </c>
      <c r="BG85" s="47">
        <v>0</v>
      </c>
      <c r="BH85" s="31">
        <f t="shared" si="51"/>
        <v>152</v>
      </c>
      <c r="BI85" s="178">
        <v>0.3</v>
      </c>
      <c r="BJ85" s="179">
        <v>-7</v>
      </c>
      <c r="BK85" s="27">
        <v>75</v>
      </c>
      <c r="BL85" s="27">
        <v>3</v>
      </c>
      <c r="BM85" s="27">
        <f t="shared" si="52"/>
        <v>396</v>
      </c>
      <c r="BN85" s="169">
        <v>3.8</v>
      </c>
      <c r="BO85" s="170">
        <v>-1.4</v>
      </c>
      <c r="BP85" s="29">
        <v>41</v>
      </c>
      <c r="BQ85" s="47">
        <v>3</v>
      </c>
      <c r="BR85" s="31">
        <f t="shared" si="53"/>
        <v>209</v>
      </c>
      <c r="BS85" s="178">
        <v>4.4000000000000004</v>
      </c>
      <c r="BT85" s="179">
        <v>-2.2000000000000002</v>
      </c>
      <c r="BU85" s="27">
        <v>34</v>
      </c>
      <c r="BV85" s="27">
        <v>0</v>
      </c>
      <c r="BW85" s="27">
        <f t="shared" si="54"/>
        <v>271</v>
      </c>
      <c r="BX85" s="169">
        <v>-2.7</v>
      </c>
      <c r="BY85" s="170">
        <v>-8.5</v>
      </c>
      <c r="BZ85" s="29">
        <v>69</v>
      </c>
      <c r="CA85" s="47">
        <v>1</v>
      </c>
      <c r="CB85" s="31">
        <f t="shared" si="55"/>
        <v>255</v>
      </c>
      <c r="CC85" s="178">
        <v>-0.3</v>
      </c>
      <c r="CD85" s="179">
        <v>-6.1</v>
      </c>
      <c r="CE85" s="27">
        <v>62</v>
      </c>
      <c r="CF85" s="27">
        <v>4</v>
      </c>
      <c r="CG85" s="27">
        <f t="shared" si="56"/>
        <v>231</v>
      </c>
      <c r="CH85" s="169">
        <v>-1.2</v>
      </c>
      <c r="CI85" s="170">
        <v>-5.9</v>
      </c>
      <c r="CJ85" s="29">
        <v>24</v>
      </c>
      <c r="CK85" s="47">
        <v>1</v>
      </c>
      <c r="CL85" s="31">
        <f t="shared" si="57"/>
        <v>160</v>
      </c>
      <c r="CM85" s="178">
        <v>-0.9</v>
      </c>
      <c r="CN85" s="179">
        <v>-3.7</v>
      </c>
      <c r="CO85" s="32">
        <v>84</v>
      </c>
      <c r="CP85" s="27">
        <v>17</v>
      </c>
      <c r="CQ85" s="27">
        <f t="shared" si="58"/>
        <v>321</v>
      </c>
      <c r="CR85" s="169">
        <v>1</v>
      </c>
      <c r="CS85" s="170">
        <v>-3.9</v>
      </c>
      <c r="CT85" s="29">
        <v>43</v>
      </c>
      <c r="CU85" s="47">
        <v>6</v>
      </c>
      <c r="CV85" s="31">
        <f t="shared" si="59"/>
        <v>185</v>
      </c>
      <c r="CW85" s="178">
        <v>1.8</v>
      </c>
      <c r="CX85" s="179">
        <v>-0.2</v>
      </c>
      <c r="CY85" s="32">
        <v>66</v>
      </c>
      <c r="CZ85" s="27">
        <v>3</v>
      </c>
      <c r="DA85" s="125">
        <f t="shared" si="60"/>
        <v>284</v>
      </c>
      <c r="DB85" s="120">
        <v>140</v>
      </c>
      <c r="DC85" s="85">
        <v>18</v>
      </c>
      <c r="DD85" s="85">
        <f t="shared" si="43"/>
        <v>461</v>
      </c>
      <c r="DE85" s="169">
        <v>1.1000000000000001</v>
      </c>
      <c r="DF85" s="170">
        <v>-4.4000000000000004</v>
      </c>
      <c r="DG85" s="29">
        <v>52</v>
      </c>
      <c r="DH85" s="47">
        <v>1</v>
      </c>
      <c r="DI85" s="31">
        <v>165</v>
      </c>
      <c r="DJ85" s="178">
        <v>2.2000000000000002</v>
      </c>
      <c r="DK85" s="179">
        <v>-3</v>
      </c>
      <c r="DL85" s="32">
        <v>140</v>
      </c>
      <c r="DM85" s="27">
        <v>18</v>
      </c>
      <c r="DN85" s="27">
        <v>461</v>
      </c>
      <c r="DO85" s="27">
        <v>111</v>
      </c>
      <c r="DP85" s="270" t="s">
        <v>69</v>
      </c>
      <c r="DQ85" s="27">
        <v>527</v>
      </c>
      <c r="DR85" s="169">
        <v>-4.5</v>
      </c>
      <c r="DS85" s="170">
        <v>-12</v>
      </c>
      <c r="DT85" s="29">
        <v>57</v>
      </c>
      <c r="DU85" s="30" t="s">
        <v>68</v>
      </c>
      <c r="DV85" s="31">
        <v>236</v>
      </c>
      <c r="DW85" s="178">
        <v>-3.7</v>
      </c>
      <c r="DX85" s="179">
        <v>-10.6</v>
      </c>
      <c r="DY85" s="32">
        <v>111</v>
      </c>
      <c r="DZ85" s="270" t="s">
        <v>69</v>
      </c>
      <c r="EA85" s="125">
        <v>527</v>
      </c>
      <c r="EB85" s="32">
        <v>111</v>
      </c>
      <c r="EC85" s="270" t="s">
        <v>69</v>
      </c>
      <c r="ED85" s="27">
        <v>527</v>
      </c>
      <c r="EE85" s="169">
        <v>-4.5</v>
      </c>
      <c r="EF85" s="170">
        <v>-15.9</v>
      </c>
      <c r="EG85" s="29">
        <v>55</v>
      </c>
      <c r="EH85" s="270" t="s">
        <v>69</v>
      </c>
      <c r="EI85" s="31">
        <v>172</v>
      </c>
      <c r="EJ85" s="178">
        <v>-1.4</v>
      </c>
      <c r="EK85" s="179">
        <v>-9.1999999999999993</v>
      </c>
      <c r="EL85" s="32">
        <v>24</v>
      </c>
      <c r="EM85" s="27">
        <v>1</v>
      </c>
      <c r="EN85" s="27">
        <v>127</v>
      </c>
      <c r="EO85" s="169">
        <v>-6.7</v>
      </c>
      <c r="EP85" s="170">
        <v>-11.2</v>
      </c>
      <c r="EQ85" s="32">
        <v>34</v>
      </c>
      <c r="ER85" s="270" t="s">
        <v>69</v>
      </c>
      <c r="ES85" s="27">
        <v>221</v>
      </c>
      <c r="ET85" s="169">
        <v>-1.5</v>
      </c>
      <c r="EU85" s="169">
        <v>-9.3000000000000007</v>
      </c>
      <c r="EV85" s="112">
        <f t="shared" si="19"/>
        <v>305.375</v>
      </c>
    </row>
    <row r="86" spans="1:152" ht="15.75">
      <c r="A86" s="293"/>
      <c r="B86" s="26">
        <v>40917</v>
      </c>
      <c r="C86" s="27">
        <v>110</v>
      </c>
      <c r="D86" s="27">
        <v>1</v>
      </c>
      <c r="E86" s="27">
        <f t="shared" si="41"/>
        <v>434</v>
      </c>
      <c r="F86" s="169">
        <v>-1.3</v>
      </c>
      <c r="G86" s="170">
        <v>-6.7</v>
      </c>
      <c r="H86" s="29">
        <v>27</v>
      </c>
      <c r="I86" s="31">
        <v>0</v>
      </c>
      <c r="J86" s="31">
        <f t="shared" si="42"/>
        <v>136</v>
      </c>
      <c r="K86" s="178">
        <v>-0.1</v>
      </c>
      <c r="L86" s="179">
        <v>-3.8</v>
      </c>
      <c r="M86" s="27">
        <v>70</v>
      </c>
      <c r="N86" s="27">
        <v>5</v>
      </c>
      <c r="O86" s="27">
        <f t="shared" si="44"/>
        <v>330</v>
      </c>
      <c r="P86" s="169">
        <v>-0.4</v>
      </c>
      <c r="Q86" s="170">
        <v>-5.6</v>
      </c>
      <c r="R86" s="29">
        <v>41</v>
      </c>
      <c r="S86" s="31">
        <v>11</v>
      </c>
      <c r="T86" s="31">
        <f t="shared" si="45"/>
        <v>116</v>
      </c>
      <c r="U86" s="178">
        <v>0.3</v>
      </c>
      <c r="V86" s="179">
        <v>-6.2</v>
      </c>
      <c r="W86" s="220">
        <v>92</v>
      </c>
      <c r="X86" s="162">
        <v>0</v>
      </c>
      <c r="Y86" s="27">
        <v>322</v>
      </c>
      <c r="Z86" s="159">
        <v>1.3</v>
      </c>
      <c r="AA86" s="221">
        <v>-10.3</v>
      </c>
      <c r="AB86" s="222">
        <v>46</v>
      </c>
      <c r="AC86" s="163">
        <v>6</v>
      </c>
      <c r="AD86" s="31">
        <f t="shared" si="46"/>
        <v>152</v>
      </c>
      <c r="AE86" s="186">
        <v>0.7</v>
      </c>
      <c r="AF86" s="223">
        <v>-5.3</v>
      </c>
      <c r="AG86" s="220">
        <v>78</v>
      </c>
      <c r="AH86" s="162">
        <v>0</v>
      </c>
      <c r="AI86" s="27">
        <v>308</v>
      </c>
      <c r="AJ86" s="193">
        <v>0</v>
      </c>
      <c r="AK86" s="224">
        <v>-10.199999999999999</v>
      </c>
      <c r="AL86" s="222">
        <v>33</v>
      </c>
      <c r="AM86" s="152">
        <v>0</v>
      </c>
      <c r="AN86" s="31">
        <f t="shared" si="47"/>
        <v>111</v>
      </c>
      <c r="AO86" s="186">
        <v>-2.9</v>
      </c>
      <c r="AP86" s="223">
        <v>-8.6999999999999993</v>
      </c>
      <c r="AQ86" s="220">
        <v>143</v>
      </c>
      <c r="AR86" s="162">
        <v>2</v>
      </c>
      <c r="AS86" s="27">
        <f t="shared" si="48"/>
        <v>550</v>
      </c>
      <c r="AT86" s="193">
        <v>-4</v>
      </c>
      <c r="AU86" s="224">
        <v>-11.9</v>
      </c>
      <c r="AV86" s="151">
        <v>9</v>
      </c>
      <c r="AW86" s="152">
        <v>2</v>
      </c>
      <c r="AX86" s="31">
        <f t="shared" si="49"/>
        <v>115</v>
      </c>
      <c r="AY86" s="186">
        <v>1.4</v>
      </c>
      <c r="AZ86" s="190">
        <v>-4.9000000000000004</v>
      </c>
      <c r="BA86" s="32">
        <v>80</v>
      </c>
      <c r="BB86" s="27">
        <v>11</v>
      </c>
      <c r="BC86" s="27">
        <f t="shared" si="50"/>
        <v>406</v>
      </c>
      <c r="BD86" s="169">
        <v>-0.1</v>
      </c>
      <c r="BE86" s="170">
        <v>-6.7</v>
      </c>
      <c r="BF86" s="29">
        <v>36</v>
      </c>
      <c r="BG86" s="47">
        <v>4</v>
      </c>
      <c r="BH86" s="31">
        <f t="shared" si="51"/>
        <v>156</v>
      </c>
      <c r="BI86" s="178">
        <v>0.7</v>
      </c>
      <c r="BJ86" s="179">
        <v>-4.7</v>
      </c>
      <c r="BK86" s="27">
        <v>67</v>
      </c>
      <c r="BL86" s="27">
        <v>0</v>
      </c>
      <c r="BM86" s="27">
        <f t="shared" si="52"/>
        <v>396</v>
      </c>
      <c r="BN86" s="169">
        <v>5.0999999999999996</v>
      </c>
      <c r="BO86" s="170">
        <v>-2.8</v>
      </c>
      <c r="BP86" s="29">
        <v>35</v>
      </c>
      <c r="BQ86" s="47">
        <v>0</v>
      </c>
      <c r="BR86" s="31">
        <f t="shared" si="53"/>
        <v>209</v>
      </c>
      <c r="BS86" s="178">
        <v>5.9</v>
      </c>
      <c r="BT86" s="179">
        <v>-2.2999999999999998</v>
      </c>
      <c r="BU86" s="27">
        <v>33</v>
      </c>
      <c r="BV86" s="27">
        <v>0</v>
      </c>
      <c r="BW86" s="27">
        <f t="shared" si="54"/>
        <v>271</v>
      </c>
      <c r="BX86" s="169">
        <v>1.2</v>
      </c>
      <c r="BY86" s="170">
        <v>-7.6</v>
      </c>
      <c r="BZ86" s="29">
        <v>67</v>
      </c>
      <c r="CA86" s="47">
        <v>0</v>
      </c>
      <c r="CB86" s="31">
        <f t="shared" si="55"/>
        <v>255</v>
      </c>
      <c r="CC86" s="178">
        <v>1</v>
      </c>
      <c r="CD86" s="179">
        <v>-4.2</v>
      </c>
      <c r="CE86" s="27">
        <v>72</v>
      </c>
      <c r="CF86" s="27">
        <v>14</v>
      </c>
      <c r="CG86" s="27">
        <f t="shared" si="56"/>
        <v>245</v>
      </c>
      <c r="CH86" s="169">
        <v>-2.9</v>
      </c>
      <c r="CI86" s="170">
        <v>-6.9</v>
      </c>
      <c r="CJ86" s="29">
        <v>24</v>
      </c>
      <c r="CK86" s="47">
        <v>0</v>
      </c>
      <c r="CL86" s="31">
        <f t="shared" si="57"/>
        <v>160</v>
      </c>
      <c r="CM86" s="178">
        <v>-2.6</v>
      </c>
      <c r="CN86" s="179">
        <v>-4.7</v>
      </c>
      <c r="CO86" s="32">
        <v>80</v>
      </c>
      <c r="CP86" s="27">
        <v>0</v>
      </c>
      <c r="CQ86" s="27">
        <f t="shared" si="58"/>
        <v>321</v>
      </c>
      <c r="CR86" s="169">
        <v>0.5</v>
      </c>
      <c r="CS86" s="170">
        <v>-6.8</v>
      </c>
      <c r="CT86" s="29">
        <v>53</v>
      </c>
      <c r="CU86" s="47">
        <v>11</v>
      </c>
      <c r="CV86" s="31">
        <f t="shared" si="59"/>
        <v>196</v>
      </c>
      <c r="CW86" s="178">
        <v>2.5</v>
      </c>
      <c r="CX86" s="179">
        <v>-1.4</v>
      </c>
      <c r="CY86" s="32">
        <v>65</v>
      </c>
      <c r="CZ86" s="27">
        <v>4</v>
      </c>
      <c r="DA86" s="125">
        <f t="shared" si="60"/>
        <v>288</v>
      </c>
      <c r="DB86" s="120">
        <v>127</v>
      </c>
      <c r="DC86" s="85">
        <v>1</v>
      </c>
      <c r="DD86" s="85">
        <f t="shared" si="43"/>
        <v>462</v>
      </c>
      <c r="DE86" s="169">
        <v>-3.6</v>
      </c>
      <c r="DF86" s="170">
        <v>-9.9</v>
      </c>
      <c r="DG86" s="29">
        <v>50</v>
      </c>
      <c r="DH86" s="47">
        <v>1</v>
      </c>
      <c r="DI86" s="31">
        <v>16</v>
      </c>
      <c r="DJ86" s="178">
        <v>-2.2000000000000002</v>
      </c>
      <c r="DK86" s="179">
        <v>-7.6</v>
      </c>
      <c r="DL86" s="32">
        <v>127</v>
      </c>
      <c r="DM86" s="27">
        <v>1</v>
      </c>
      <c r="DN86" s="27">
        <v>462</v>
      </c>
      <c r="DO86" s="27">
        <v>112</v>
      </c>
      <c r="DP86" s="27">
        <v>7</v>
      </c>
      <c r="DQ86" s="27">
        <v>534</v>
      </c>
      <c r="DR86" s="169">
        <v>-5.0999999999999996</v>
      </c>
      <c r="DS86" s="170">
        <v>-16.100000000000001</v>
      </c>
      <c r="DT86" s="29">
        <v>56</v>
      </c>
      <c r="DU86" s="30" t="s">
        <v>68</v>
      </c>
      <c r="DV86" s="31">
        <v>236</v>
      </c>
      <c r="DW86" s="178">
        <v>-4</v>
      </c>
      <c r="DX86" s="179">
        <v>-12.2</v>
      </c>
      <c r="DY86" s="32">
        <v>112</v>
      </c>
      <c r="DZ86" s="27">
        <v>7</v>
      </c>
      <c r="EA86" s="125">
        <v>534</v>
      </c>
      <c r="EB86" s="32">
        <v>112</v>
      </c>
      <c r="EC86" s="27">
        <v>7</v>
      </c>
      <c r="ED86" s="27">
        <v>534</v>
      </c>
      <c r="EE86" s="169">
        <v>-2.5</v>
      </c>
      <c r="EF86" s="170">
        <v>-6.2</v>
      </c>
      <c r="EG86" s="29">
        <v>53</v>
      </c>
      <c r="EH86" s="270" t="s">
        <v>69</v>
      </c>
      <c r="EI86" s="31">
        <v>174</v>
      </c>
      <c r="EJ86" s="178">
        <v>0.2</v>
      </c>
      <c r="EK86" s="179">
        <v>-6.3</v>
      </c>
      <c r="EL86" s="32">
        <v>68</v>
      </c>
      <c r="EM86" s="27">
        <v>47</v>
      </c>
      <c r="EN86" s="27">
        <v>174</v>
      </c>
      <c r="EO86" s="169">
        <v>-6</v>
      </c>
      <c r="EP86" s="170">
        <v>-7.3</v>
      </c>
      <c r="EQ86" s="32">
        <v>34</v>
      </c>
      <c r="ER86" s="27">
        <v>1</v>
      </c>
      <c r="ES86" s="27">
        <v>222</v>
      </c>
      <c r="ET86" s="169">
        <v>1.8</v>
      </c>
      <c r="EU86" s="169">
        <v>-6</v>
      </c>
      <c r="EV86" s="112">
        <f t="shared" si="19"/>
        <v>314.625</v>
      </c>
    </row>
    <row r="87" spans="1:152" ht="15.75">
      <c r="A87" s="293"/>
      <c r="B87" s="26">
        <v>40918</v>
      </c>
      <c r="C87" s="27">
        <v>107</v>
      </c>
      <c r="D87" s="27">
        <v>0</v>
      </c>
      <c r="E87" s="27">
        <f t="shared" si="41"/>
        <v>434</v>
      </c>
      <c r="F87" s="169">
        <v>-0.1</v>
      </c>
      <c r="G87" s="170">
        <v>-5.9</v>
      </c>
      <c r="H87" s="29">
        <v>26</v>
      </c>
      <c r="I87" s="31">
        <v>0</v>
      </c>
      <c r="J87" s="31">
        <f t="shared" si="42"/>
        <v>136</v>
      </c>
      <c r="K87" s="178">
        <v>1.8</v>
      </c>
      <c r="L87" s="179">
        <v>-4.5999999999999996</v>
      </c>
      <c r="M87" s="27">
        <v>76</v>
      </c>
      <c r="N87" s="27">
        <v>9</v>
      </c>
      <c r="O87" s="27">
        <f t="shared" si="44"/>
        <v>339</v>
      </c>
      <c r="P87" s="169">
        <v>-3.5</v>
      </c>
      <c r="Q87" s="170">
        <v>-8.6999999999999993</v>
      </c>
      <c r="R87" s="29">
        <v>39</v>
      </c>
      <c r="S87" s="31">
        <v>1</v>
      </c>
      <c r="T87" s="31">
        <f t="shared" si="45"/>
        <v>117</v>
      </c>
      <c r="U87" s="178">
        <v>-3</v>
      </c>
      <c r="V87" s="179">
        <v>-6.8</v>
      </c>
      <c r="W87" s="220">
        <v>92</v>
      </c>
      <c r="X87" s="162">
        <v>5</v>
      </c>
      <c r="Y87" s="27">
        <v>327</v>
      </c>
      <c r="Z87" s="159">
        <v>-3.2</v>
      </c>
      <c r="AA87" s="221">
        <v>-10.199999999999999</v>
      </c>
      <c r="AB87" s="222">
        <v>46</v>
      </c>
      <c r="AC87" s="163">
        <v>5</v>
      </c>
      <c r="AD87" s="31">
        <f t="shared" si="46"/>
        <v>157</v>
      </c>
      <c r="AE87" s="186">
        <v>-0.1</v>
      </c>
      <c r="AF87" s="223">
        <v>-9.1999999999999993</v>
      </c>
      <c r="AG87" s="220">
        <v>78</v>
      </c>
      <c r="AH87" s="162">
        <v>3</v>
      </c>
      <c r="AI87" s="27">
        <v>311</v>
      </c>
      <c r="AJ87" s="193">
        <v>-1.5</v>
      </c>
      <c r="AK87" s="224">
        <v>-10.4</v>
      </c>
      <c r="AL87" s="222">
        <v>31</v>
      </c>
      <c r="AM87" s="152">
        <v>0</v>
      </c>
      <c r="AN87" s="31">
        <f t="shared" si="47"/>
        <v>111</v>
      </c>
      <c r="AO87" s="186">
        <v>-3</v>
      </c>
      <c r="AP87" s="223">
        <v>-11.3</v>
      </c>
      <c r="AQ87" s="220">
        <v>137</v>
      </c>
      <c r="AR87" s="162">
        <v>0</v>
      </c>
      <c r="AS87" s="27">
        <f t="shared" si="48"/>
        <v>550</v>
      </c>
      <c r="AT87" s="193">
        <v>-4.7</v>
      </c>
      <c r="AU87" s="224">
        <v>-16.8</v>
      </c>
      <c r="AV87" s="151">
        <v>8</v>
      </c>
      <c r="AW87" s="152">
        <v>0</v>
      </c>
      <c r="AX87" s="31">
        <f t="shared" si="49"/>
        <v>115</v>
      </c>
      <c r="AY87" s="186">
        <v>1.1000000000000001</v>
      </c>
      <c r="AZ87" s="190">
        <v>-5.8</v>
      </c>
      <c r="BA87" s="32">
        <v>73</v>
      </c>
      <c r="BB87" s="27">
        <v>0</v>
      </c>
      <c r="BC87" s="27">
        <f t="shared" si="50"/>
        <v>406</v>
      </c>
      <c r="BD87" s="169">
        <v>3</v>
      </c>
      <c r="BE87" s="170">
        <v>-4.2</v>
      </c>
      <c r="BF87" s="29">
        <v>34</v>
      </c>
      <c r="BG87" s="31">
        <v>2</v>
      </c>
      <c r="BH87" s="31">
        <f t="shared" si="51"/>
        <v>158</v>
      </c>
      <c r="BI87" s="178">
        <v>4.0999999999999996</v>
      </c>
      <c r="BJ87" s="179">
        <v>-2.4</v>
      </c>
      <c r="BK87" s="27">
        <v>62</v>
      </c>
      <c r="BL87" s="27">
        <v>3</v>
      </c>
      <c r="BM87" s="27">
        <f t="shared" si="52"/>
        <v>399</v>
      </c>
      <c r="BN87" s="169">
        <v>-0.5</v>
      </c>
      <c r="BO87" s="170">
        <v>-4.9000000000000004</v>
      </c>
      <c r="BP87" s="29">
        <v>37</v>
      </c>
      <c r="BQ87" s="31">
        <v>9</v>
      </c>
      <c r="BR87" s="31">
        <f t="shared" si="53"/>
        <v>218</v>
      </c>
      <c r="BS87" s="178">
        <v>0.4</v>
      </c>
      <c r="BT87" s="179">
        <v>-4</v>
      </c>
      <c r="BU87" s="27">
        <v>36</v>
      </c>
      <c r="BV87" s="27">
        <v>3</v>
      </c>
      <c r="BW87" s="27">
        <f t="shared" si="54"/>
        <v>274</v>
      </c>
      <c r="BX87" s="169">
        <v>-0.8</v>
      </c>
      <c r="BY87" s="170">
        <v>-9.3000000000000007</v>
      </c>
      <c r="BZ87" s="29">
        <v>69</v>
      </c>
      <c r="CA87" s="31">
        <v>4</v>
      </c>
      <c r="CB87" s="31">
        <f t="shared" si="55"/>
        <v>259</v>
      </c>
      <c r="CC87" s="178">
        <v>-0.4</v>
      </c>
      <c r="CD87" s="179">
        <v>-8</v>
      </c>
      <c r="CE87" s="27">
        <v>70</v>
      </c>
      <c r="CF87" s="27">
        <v>10</v>
      </c>
      <c r="CG87" s="27">
        <f t="shared" si="56"/>
        <v>255</v>
      </c>
      <c r="CH87" s="169">
        <v>-1.4</v>
      </c>
      <c r="CI87" s="170">
        <v>-7.7</v>
      </c>
      <c r="CJ87" s="29">
        <v>27</v>
      </c>
      <c r="CK87" s="31">
        <v>4</v>
      </c>
      <c r="CL87" s="31">
        <f t="shared" si="57"/>
        <v>164</v>
      </c>
      <c r="CM87" s="178">
        <v>-2</v>
      </c>
      <c r="CN87" s="179">
        <v>-7.5</v>
      </c>
      <c r="CO87" s="32">
        <v>82</v>
      </c>
      <c r="CP87" s="27">
        <v>4</v>
      </c>
      <c r="CQ87" s="27">
        <f t="shared" si="58"/>
        <v>325</v>
      </c>
      <c r="CR87" s="169">
        <v>-0.9</v>
      </c>
      <c r="CS87" s="170">
        <v>-5</v>
      </c>
      <c r="CT87" s="29">
        <v>63</v>
      </c>
      <c r="CU87" s="31">
        <v>12</v>
      </c>
      <c r="CV87" s="31">
        <f t="shared" si="59"/>
        <v>208</v>
      </c>
      <c r="CW87" s="178">
        <v>1.5</v>
      </c>
      <c r="CX87" s="179">
        <v>-2.5</v>
      </c>
      <c r="CY87" s="32">
        <v>106</v>
      </c>
      <c r="CZ87" s="27">
        <v>44</v>
      </c>
      <c r="DA87" s="125">
        <f t="shared" si="60"/>
        <v>332</v>
      </c>
      <c r="DB87" s="120">
        <v>137</v>
      </c>
      <c r="DC87" s="85">
        <v>17</v>
      </c>
      <c r="DD87" s="85">
        <f t="shared" si="43"/>
        <v>479</v>
      </c>
      <c r="DE87" s="169">
        <v>-7.2</v>
      </c>
      <c r="DF87" s="170">
        <v>-9.3000000000000007</v>
      </c>
      <c r="DG87" s="29">
        <v>48</v>
      </c>
      <c r="DH87" s="31">
        <v>0</v>
      </c>
      <c r="DI87" s="31">
        <v>166</v>
      </c>
      <c r="DJ87" s="178">
        <v>-4.8</v>
      </c>
      <c r="DK87" s="179">
        <v>-8</v>
      </c>
      <c r="DL87" s="32">
        <v>137</v>
      </c>
      <c r="DM87" s="27">
        <v>17</v>
      </c>
      <c r="DN87" s="27">
        <v>479</v>
      </c>
      <c r="DO87" s="27">
        <v>117</v>
      </c>
      <c r="DP87" s="27">
        <v>8</v>
      </c>
      <c r="DQ87" s="27">
        <v>542</v>
      </c>
      <c r="DR87" s="169">
        <v>-5.7</v>
      </c>
      <c r="DS87" s="170">
        <v>-10.5</v>
      </c>
      <c r="DT87" s="29">
        <v>57</v>
      </c>
      <c r="DU87" s="31">
        <v>1</v>
      </c>
      <c r="DV87" s="31">
        <v>237</v>
      </c>
      <c r="DW87" s="178">
        <v>-3.6</v>
      </c>
      <c r="DX87" s="179">
        <v>-9.5</v>
      </c>
      <c r="DY87" s="32">
        <v>117</v>
      </c>
      <c r="DZ87" s="27">
        <v>8</v>
      </c>
      <c r="EA87" s="125">
        <v>542</v>
      </c>
      <c r="EB87" s="32">
        <v>117</v>
      </c>
      <c r="EC87" s="27">
        <v>8</v>
      </c>
      <c r="ED87" s="27">
        <v>542</v>
      </c>
      <c r="EE87" s="169">
        <v>-2.2000000000000002</v>
      </c>
      <c r="EF87" s="170">
        <v>-8.1</v>
      </c>
      <c r="EG87" s="29">
        <v>67</v>
      </c>
      <c r="EH87" s="31">
        <v>17</v>
      </c>
      <c r="EI87" s="31">
        <v>189</v>
      </c>
      <c r="EJ87" s="178">
        <v>-1.4</v>
      </c>
      <c r="EK87" s="179">
        <v>-7.8</v>
      </c>
      <c r="EL87" s="32">
        <v>70</v>
      </c>
      <c r="EM87" s="27">
        <v>15</v>
      </c>
      <c r="EN87" s="27">
        <v>189</v>
      </c>
      <c r="EO87" s="169">
        <v>-6.7</v>
      </c>
      <c r="EP87" s="170">
        <v>-12.1</v>
      </c>
      <c r="EQ87" s="32">
        <v>38</v>
      </c>
      <c r="ER87" s="27">
        <v>7</v>
      </c>
      <c r="ES87" s="27">
        <v>229</v>
      </c>
      <c r="ET87" s="169">
        <v>-1.3</v>
      </c>
      <c r="EU87" s="169">
        <v>-6.5</v>
      </c>
      <c r="EV87" s="112">
        <f t="shared" si="19"/>
        <v>328.125</v>
      </c>
    </row>
    <row r="88" spans="1:152" ht="15.75">
      <c r="A88" s="293"/>
      <c r="B88" s="26">
        <v>40919</v>
      </c>
      <c r="C88" s="27">
        <v>105</v>
      </c>
      <c r="D88" s="27">
        <v>0</v>
      </c>
      <c r="E88" s="27">
        <f t="shared" si="41"/>
        <v>434</v>
      </c>
      <c r="F88" s="169">
        <v>-2.1</v>
      </c>
      <c r="G88" s="170">
        <v>-10</v>
      </c>
      <c r="H88" s="29">
        <v>26</v>
      </c>
      <c r="I88" s="31">
        <v>0</v>
      </c>
      <c r="J88" s="31">
        <f t="shared" si="42"/>
        <v>136</v>
      </c>
      <c r="K88" s="178">
        <v>0</v>
      </c>
      <c r="L88" s="179">
        <v>-3.6</v>
      </c>
      <c r="M88" s="27">
        <v>93</v>
      </c>
      <c r="N88" s="27">
        <v>24</v>
      </c>
      <c r="O88" s="27">
        <f t="shared" si="44"/>
        <v>363</v>
      </c>
      <c r="P88" s="169">
        <v>1.2</v>
      </c>
      <c r="Q88" s="170">
        <v>-12.2</v>
      </c>
      <c r="R88" s="29">
        <v>35</v>
      </c>
      <c r="S88" s="31">
        <v>0</v>
      </c>
      <c r="T88" s="31">
        <f t="shared" si="45"/>
        <v>117</v>
      </c>
      <c r="U88" s="178">
        <v>1.9</v>
      </c>
      <c r="V88" s="179">
        <v>-8.6999999999999993</v>
      </c>
      <c r="W88" s="220">
        <v>94</v>
      </c>
      <c r="X88" s="162">
        <v>5</v>
      </c>
      <c r="Y88" s="27">
        <v>332</v>
      </c>
      <c r="Z88" s="159">
        <v>1.6</v>
      </c>
      <c r="AA88" s="221">
        <v>-9.3000000000000007</v>
      </c>
      <c r="AB88" s="222">
        <v>43</v>
      </c>
      <c r="AC88" s="163">
        <v>0</v>
      </c>
      <c r="AD88" s="31">
        <f t="shared" si="46"/>
        <v>157</v>
      </c>
      <c r="AE88" s="186">
        <v>1.7</v>
      </c>
      <c r="AF88" s="223">
        <v>-5.9</v>
      </c>
      <c r="AG88" s="220">
        <v>75</v>
      </c>
      <c r="AH88" s="162">
        <v>3</v>
      </c>
      <c r="AI88" s="27">
        <v>314</v>
      </c>
      <c r="AJ88" s="193">
        <v>3.3</v>
      </c>
      <c r="AK88" s="224">
        <v>-12.9</v>
      </c>
      <c r="AL88" s="222">
        <v>29</v>
      </c>
      <c r="AM88" s="152">
        <v>0</v>
      </c>
      <c r="AN88" s="31">
        <f t="shared" si="47"/>
        <v>111</v>
      </c>
      <c r="AO88" s="186">
        <v>-3.3</v>
      </c>
      <c r="AP88" s="223">
        <v>-11.4</v>
      </c>
      <c r="AQ88" s="220">
        <v>165</v>
      </c>
      <c r="AR88" s="162">
        <v>30</v>
      </c>
      <c r="AS88" s="27">
        <f t="shared" si="48"/>
        <v>580</v>
      </c>
      <c r="AT88" s="193">
        <v>-4.2</v>
      </c>
      <c r="AU88" s="224">
        <v>-11.3</v>
      </c>
      <c r="AV88" s="151">
        <v>8</v>
      </c>
      <c r="AW88" s="152">
        <v>0</v>
      </c>
      <c r="AX88" s="31">
        <f t="shared" si="49"/>
        <v>115</v>
      </c>
      <c r="AY88" s="186">
        <v>3.2</v>
      </c>
      <c r="AZ88" s="190">
        <v>-4.9000000000000004</v>
      </c>
      <c r="BA88" s="32">
        <v>71</v>
      </c>
      <c r="BB88" s="27">
        <v>3</v>
      </c>
      <c r="BC88" s="27">
        <f t="shared" si="50"/>
        <v>409</v>
      </c>
      <c r="BD88" s="169">
        <v>-3.6</v>
      </c>
      <c r="BE88" s="170">
        <v>-9.4</v>
      </c>
      <c r="BF88" s="29">
        <v>43</v>
      </c>
      <c r="BG88" s="47">
        <v>11</v>
      </c>
      <c r="BH88" s="31">
        <f t="shared" si="51"/>
        <v>169</v>
      </c>
      <c r="BI88" s="178">
        <v>-1.8</v>
      </c>
      <c r="BJ88" s="179">
        <v>-5.9</v>
      </c>
      <c r="BK88" s="27">
        <v>61</v>
      </c>
      <c r="BL88" s="27">
        <v>0</v>
      </c>
      <c r="BM88" s="27">
        <f t="shared" si="52"/>
        <v>399</v>
      </c>
      <c r="BN88" s="169">
        <v>-0.5</v>
      </c>
      <c r="BO88" s="170">
        <v>-6.4</v>
      </c>
      <c r="BP88" s="29">
        <v>33</v>
      </c>
      <c r="BQ88" s="47">
        <v>0</v>
      </c>
      <c r="BR88" s="31">
        <f t="shared" si="53"/>
        <v>218</v>
      </c>
      <c r="BS88" s="178">
        <v>-0.3</v>
      </c>
      <c r="BT88" s="179">
        <v>-6.7</v>
      </c>
      <c r="BU88" s="27">
        <v>53</v>
      </c>
      <c r="BV88" s="27">
        <v>19</v>
      </c>
      <c r="BW88" s="27">
        <f t="shared" si="54"/>
        <v>293</v>
      </c>
      <c r="BX88" s="169">
        <v>-8</v>
      </c>
      <c r="BY88" s="170">
        <v>-11.7</v>
      </c>
      <c r="BZ88" s="29">
        <v>68</v>
      </c>
      <c r="CA88" s="47">
        <v>1</v>
      </c>
      <c r="CB88" s="31">
        <f t="shared" si="55"/>
        <v>260</v>
      </c>
      <c r="CC88" s="178">
        <v>-6.7</v>
      </c>
      <c r="CD88" s="179">
        <v>-9.8000000000000007</v>
      </c>
      <c r="CE88" s="27">
        <v>71</v>
      </c>
      <c r="CF88" s="27">
        <v>8</v>
      </c>
      <c r="CG88" s="27">
        <f t="shared" si="56"/>
        <v>263</v>
      </c>
      <c r="CH88" s="169">
        <v>-6.5</v>
      </c>
      <c r="CI88" s="170">
        <v>-9.5</v>
      </c>
      <c r="CJ88" s="29">
        <v>26</v>
      </c>
      <c r="CK88" s="47">
        <v>1</v>
      </c>
      <c r="CL88" s="31">
        <f t="shared" si="57"/>
        <v>165</v>
      </c>
      <c r="CM88" s="178">
        <v>-4.0999999999999996</v>
      </c>
      <c r="CN88" s="179">
        <v>-8.4</v>
      </c>
      <c r="CO88" s="32">
        <v>89</v>
      </c>
      <c r="CP88" s="27">
        <v>11</v>
      </c>
      <c r="CQ88" s="27">
        <f t="shared" si="58"/>
        <v>336</v>
      </c>
      <c r="CR88" s="169">
        <v>0.3</v>
      </c>
      <c r="CS88" s="170">
        <v>-3.3</v>
      </c>
      <c r="CT88" s="29">
        <v>57</v>
      </c>
      <c r="CU88" s="47">
        <v>0</v>
      </c>
      <c r="CV88" s="31">
        <f t="shared" si="59"/>
        <v>208</v>
      </c>
      <c r="CW88" s="178">
        <v>2</v>
      </c>
      <c r="CX88" s="179">
        <v>-1.3</v>
      </c>
      <c r="CY88" s="32">
        <v>115</v>
      </c>
      <c r="CZ88" s="27">
        <v>18</v>
      </c>
      <c r="DA88" s="125">
        <f t="shared" si="60"/>
        <v>350</v>
      </c>
      <c r="DB88" s="120">
        <v>144</v>
      </c>
      <c r="DC88" s="85">
        <v>14</v>
      </c>
      <c r="DD88" s="85">
        <f t="shared" si="43"/>
        <v>493</v>
      </c>
      <c r="DE88" s="169">
        <v>-6.7</v>
      </c>
      <c r="DF88" s="170">
        <v>-10</v>
      </c>
      <c r="DG88" s="29">
        <v>47</v>
      </c>
      <c r="DH88" s="47">
        <v>0</v>
      </c>
      <c r="DI88" s="31">
        <v>166</v>
      </c>
      <c r="DJ88" s="178">
        <v>-4.9000000000000004</v>
      </c>
      <c r="DK88" s="179">
        <v>-8.1</v>
      </c>
      <c r="DL88" s="32">
        <v>144</v>
      </c>
      <c r="DM88" s="27">
        <v>14</v>
      </c>
      <c r="DN88" s="27">
        <v>493</v>
      </c>
      <c r="DO88" s="27">
        <v>130</v>
      </c>
      <c r="DP88" s="27">
        <v>19</v>
      </c>
      <c r="DQ88" s="27">
        <v>561</v>
      </c>
      <c r="DR88" s="169">
        <v>-5.8</v>
      </c>
      <c r="DS88" s="170">
        <v>-11.5</v>
      </c>
      <c r="DT88" s="29">
        <v>56</v>
      </c>
      <c r="DU88" s="30" t="s">
        <v>68</v>
      </c>
      <c r="DV88" s="31">
        <v>237</v>
      </c>
      <c r="DW88" s="178">
        <v>-4.7</v>
      </c>
      <c r="DX88" s="179">
        <v>-9.1999999999999993</v>
      </c>
      <c r="DY88" s="32">
        <v>130</v>
      </c>
      <c r="DZ88" s="27">
        <v>19</v>
      </c>
      <c r="EA88" s="125">
        <v>561</v>
      </c>
      <c r="EB88" s="32">
        <v>130</v>
      </c>
      <c r="EC88" s="27">
        <v>19</v>
      </c>
      <c r="ED88" s="27">
        <v>561</v>
      </c>
      <c r="EE88" s="169">
        <v>-7.3</v>
      </c>
      <c r="EF88" s="170">
        <v>-9.4</v>
      </c>
      <c r="EG88" s="29">
        <v>66</v>
      </c>
      <c r="EH88" s="31">
        <v>6</v>
      </c>
      <c r="EI88" s="31">
        <v>195</v>
      </c>
      <c r="EJ88" s="178">
        <v>-5.2</v>
      </c>
      <c r="EK88" s="179">
        <v>-8.3000000000000007</v>
      </c>
      <c r="EL88" s="32">
        <v>89</v>
      </c>
      <c r="EM88" s="27">
        <v>28</v>
      </c>
      <c r="EN88" s="27">
        <v>217</v>
      </c>
      <c r="EO88" s="169">
        <v>-6.6</v>
      </c>
      <c r="EP88" s="170">
        <v>-11.1</v>
      </c>
      <c r="EQ88" s="32">
        <v>59</v>
      </c>
      <c r="ER88" s="27">
        <v>24</v>
      </c>
      <c r="ES88" s="27">
        <v>253</v>
      </c>
      <c r="ET88" s="169">
        <v>-2.4</v>
      </c>
      <c r="EU88" s="169">
        <v>-6.6</v>
      </c>
      <c r="EV88" s="112">
        <f t="shared" si="19"/>
        <v>345.75</v>
      </c>
    </row>
    <row r="89" spans="1:152" ht="15.75">
      <c r="A89" s="293"/>
      <c r="B89" s="26">
        <v>40920</v>
      </c>
      <c r="C89" s="27">
        <v>102</v>
      </c>
      <c r="D89" s="27">
        <v>0</v>
      </c>
      <c r="E89" s="27">
        <f t="shared" si="41"/>
        <v>434</v>
      </c>
      <c r="F89" s="169">
        <v>-1.9</v>
      </c>
      <c r="G89" s="170">
        <v>-9</v>
      </c>
      <c r="H89" s="29">
        <v>26</v>
      </c>
      <c r="I89" s="31">
        <v>2</v>
      </c>
      <c r="J89" s="31">
        <f t="shared" si="42"/>
        <v>138</v>
      </c>
      <c r="K89" s="178">
        <v>1.5</v>
      </c>
      <c r="L89" s="179">
        <v>-3.8</v>
      </c>
      <c r="M89" s="27">
        <v>82</v>
      </c>
      <c r="N89" s="27">
        <v>1</v>
      </c>
      <c r="O89" s="27">
        <f t="shared" si="44"/>
        <v>364</v>
      </c>
      <c r="P89" s="169">
        <v>1.6</v>
      </c>
      <c r="Q89" s="170">
        <v>-6.4</v>
      </c>
      <c r="R89" s="29">
        <v>32</v>
      </c>
      <c r="S89" s="31">
        <v>0</v>
      </c>
      <c r="T89" s="31">
        <f t="shared" si="45"/>
        <v>117</v>
      </c>
      <c r="U89" s="178">
        <v>2.8</v>
      </c>
      <c r="V89" s="179">
        <v>-3</v>
      </c>
      <c r="W89" s="220">
        <v>86</v>
      </c>
      <c r="X89" s="162">
        <v>0</v>
      </c>
      <c r="Y89" s="27">
        <v>332</v>
      </c>
      <c r="Z89" s="159">
        <v>5.6</v>
      </c>
      <c r="AA89" s="221">
        <v>-4.7</v>
      </c>
      <c r="AB89" s="222">
        <v>67</v>
      </c>
      <c r="AC89" s="163">
        <v>28</v>
      </c>
      <c r="AD89" s="31">
        <f t="shared" si="46"/>
        <v>185</v>
      </c>
      <c r="AE89" s="186">
        <v>2.5</v>
      </c>
      <c r="AF89" s="223">
        <v>-0.1</v>
      </c>
      <c r="AG89" s="220">
        <v>92</v>
      </c>
      <c r="AH89" s="162">
        <v>20</v>
      </c>
      <c r="AI89" s="27">
        <v>334</v>
      </c>
      <c r="AJ89" s="193">
        <v>1.2</v>
      </c>
      <c r="AK89" s="224">
        <v>-2.1</v>
      </c>
      <c r="AL89" s="222">
        <v>28</v>
      </c>
      <c r="AM89" s="152">
        <v>0</v>
      </c>
      <c r="AN89" s="31">
        <f t="shared" si="47"/>
        <v>111</v>
      </c>
      <c r="AO89" s="186">
        <v>0.6</v>
      </c>
      <c r="AP89" s="223">
        <v>-7.7</v>
      </c>
      <c r="AQ89" s="220">
        <v>156</v>
      </c>
      <c r="AR89" s="162">
        <v>6</v>
      </c>
      <c r="AS89" s="27">
        <f t="shared" si="48"/>
        <v>586</v>
      </c>
      <c r="AT89" s="193">
        <v>-2.1</v>
      </c>
      <c r="AU89" s="224">
        <v>-11.7</v>
      </c>
      <c r="AV89" s="151">
        <v>8</v>
      </c>
      <c r="AW89" s="152">
        <v>0</v>
      </c>
      <c r="AX89" s="31">
        <f t="shared" si="49"/>
        <v>115</v>
      </c>
      <c r="AY89" s="186">
        <v>1.1000000000000001</v>
      </c>
      <c r="AZ89" s="190">
        <v>-4.0999999999999996</v>
      </c>
      <c r="BA89" s="32">
        <v>76</v>
      </c>
      <c r="BB89" s="27">
        <v>9</v>
      </c>
      <c r="BC89" s="27">
        <f t="shared" si="50"/>
        <v>418</v>
      </c>
      <c r="BD89" s="169">
        <v>-2.4</v>
      </c>
      <c r="BE89" s="170">
        <v>-10.5</v>
      </c>
      <c r="BF89" s="29">
        <v>48</v>
      </c>
      <c r="BG89" s="47">
        <v>13</v>
      </c>
      <c r="BH89" s="31">
        <f t="shared" si="51"/>
        <v>182</v>
      </c>
      <c r="BI89" s="178">
        <v>-0.2</v>
      </c>
      <c r="BJ89" s="179">
        <v>-5.0999999999999996</v>
      </c>
      <c r="BK89" s="27">
        <v>60</v>
      </c>
      <c r="BL89" s="27">
        <v>1</v>
      </c>
      <c r="BM89" s="27">
        <f t="shared" si="52"/>
        <v>400</v>
      </c>
      <c r="BN89" s="169">
        <v>-2.2000000000000002</v>
      </c>
      <c r="BO89" s="170">
        <v>-11.9</v>
      </c>
      <c r="BP89" s="29">
        <v>36</v>
      </c>
      <c r="BQ89" s="47">
        <v>3</v>
      </c>
      <c r="BR89" s="31">
        <f t="shared" si="53"/>
        <v>221</v>
      </c>
      <c r="BS89" s="178">
        <v>-0.7</v>
      </c>
      <c r="BT89" s="179">
        <v>-5.2</v>
      </c>
      <c r="BU89" s="27">
        <v>53</v>
      </c>
      <c r="BV89" s="27">
        <v>8</v>
      </c>
      <c r="BW89" s="27">
        <f t="shared" si="54"/>
        <v>301</v>
      </c>
      <c r="BX89" s="169">
        <v>-7.3</v>
      </c>
      <c r="BY89" s="170">
        <v>-11.5</v>
      </c>
      <c r="BZ89" s="29">
        <v>73</v>
      </c>
      <c r="CA89" s="47">
        <v>6</v>
      </c>
      <c r="CB89" s="31">
        <f t="shared" si="55"/>
        <v>266</v>
      </c>
      <c r="CC89" s="178">
        <v>-7.4</v>
      </c>
      <c r="CD89" s="179">
        <v>-10.4</v>
      </c>
      <c r="CE89" s="27">
        <v>82</v>
      </c>
      <c r="CF89" s="27">
        <v>16</v>
      </c>
      <c r="CG89" s="27">
        <f t="shared" si="56"/>
        <v>279</v>
      </c>
      <c r="CH89" s="169">
        <v>-5.4</v>
      </c>
      <c r="CI89" s="170">
        <v>-10.8</v>
      </c>
      <c r="CJ89" s="29">
        <v>25</v>
      </c>
      <c r="CK89" s="47">
        <v>0</v>
      </c>
      <c r="CL89" s="31">
        <f t="shared" si="57"/>
        <v>165</v>
      </c>
      <c r="CM89" s="178">
        <v>-5.4</v>
      </c>
      <c r="CN89" s="179">
        <v>-1.8</v>
      </c>
      <c r="CO89" s="32">
        <v>94</v>
      </c>
      <c r="CP89" s="27">
        <v>14</v>
      </c>
      <c r="CQ89" s="27">
        <f t="shared" si="58"/>
        <v>350</v>
      </c>
      <c r="CR89" s="169">
        <v>-0.3</v>
      </c>
      <c r="CS89" s="170">
        <v>-4.9000000000000004</v>
      </c>
      <c r="CT89" s="29">
        <v>61</v>
      </c>
      <c r="CU89" s="47">
        <v>8</v>
      </c>
      <c r="CV89" s="31">
        <f t="shared" si="59"/>
        <v>216</v>
      </c>
      <c r="CW89" s="178">
        <v>2.2000000000000002</v>
      </c>
      <c r="CX89" s="179">
        <v>-0.1</v>
      </c>
      <c r="CY89" s="32">
        <v>135</v>
      </c>
      <c r="CZ89" s="27">
        <v>31</v>
      </c>
      <c r="DA89" s="125">
        <f t="shared" si="60"/>
        <v>381</v>
      </c>
      <c r="DB89" s="120">
        <v>138</v>
      </c>
      <c r="DC89" s="85">
        <v>7</v>
      </c>
      <c r="DD89" s="85">
        <f t="shared" si="43"/>
        <v>500</v>
      </c>
      <c r="DE89" s="169">
        <v>-5.3</v>
      </c>
      <c r="DF89" s="170">
        <v>-10.6</v>
      </c>
      <c r="DG89" s="29">
        <v>47</v>
      </c>
      <c r="DH89" s="47">
        <v>1</v>
      </c>
      <c r="DI89" s="31">
        <v>167</v>
      </c>
      <c r="DJ89" s="178">
        <v>-4.7</v>
      </c>
      <c r="DK89" s="179">
        <v>-9.1999999999999993</v>
      </c>
      <c r="DL89" s="32">
        <v>138</v>
      </c>
      <c r="DM89" s="27">
        <v>7</v>
      </c>
      <c r="DN89" s="27">
        <v>500</v>
      </c>
      <c r="DO89" s="27">
        <v>142</v>
      </c>
      <c r="DP89" s="27">
        <v>22</v>
      </c>
      <c r="DQ89" s="27">
        <v>583</v>
      </c>
      <c r="DR89" s="169">
        <v>-4.7</v>
      </c>
      <c r="DS89" s="170">
        <v>-9.5</v>
      </c>
      <c r="DT89" s="29">
        <v>56</v>
      </c>
      <c r="DU89" s="30" t="s">
        <v>68</v>
      </c>
      <c r="DV89" s="31">
        <v>237</v>
      </c>
      <c r="DW89" s="178">
        <v>-2.4</v>
      </c>
      <c r="DX89" s="179">
        <v>-6.6</v>
      </c>
      <c r="DY89" s="32">
        <v>142</v>
      </c>
      <c r="DZ89" s="27">
        <v>22</v>
      </c>
      <c r="EA89" s="125">
        <v>583</v>
      </c>
      <c r="EB89" s="32">
        <v>142</v>
      </c>
      <c r="EC89" s="27">
        <v>22</v>
      </c>
      <c r="ED89" s="27">
        <v>583</v>
      </c>
      <c r="EE89" s="169">
        <v>-6.1</v>
      </c>
      <c r="EF89" s="170">
        <v>-16.899999999999999</v>
      </c>
      <c r="EG89" s="29">
        <v>65</v>
      </c>
      <c r="EH89" s="31">
        <v>5</v>
      </c>
      <c r="EI89" s="31">
        <v>200</v>
      </c>
      <c r="EJ89" s="178">
        <v>-4.2</v>
      </c>
      <c r="EK89" s="179">
        <v>-10.5</v>
      </c>
      <c r="EL89" s="32">
        <v>89</v>
      </c>
      <c r="EM89" s="27">
        <v>15</v>
      </c>
      <c r="EN89" s="27">
        <v>232</v>
      </c>
      <c r="EO89" s="169">
        <v>-7.6</v>
      </c>
      <c r="EP89" s="170">
        <v>-14.8</v>
      </c>
      <c r="EQ89" s="32">
        <v>48</v>
      </c>
      <c r="ER89" s="27">
        <v>1</v>
      </c>
      <c r="ES89" s="27">
        <v>254</v>
      </c>
      <c r="ET89" s="169">
        <v>-3.5</v>
      </c>
      <c r="EU89" s="169">
        <v>-10</v>
      </c>
      <c r="EV89" s="112">
        <f t="shared" si="19"/>
        <v>360</v>
      </c>
    </row>
    <row r="90" spans="1:152" ht="15.75">
      <c r="A90" s="293"/>
      <c r="B90" s="26">
        <v>40921</v>
      </c>
      <c r="C90" s="27">
        <v>101</v>
      </c>
      <c r="D90" s="27">
        <v>0</v>
      </c>
      <c r="E90" s="27">
        <f t="shared" si="41"/>
        <v>434</v>
      </c>
      <c r="F90" s="169">
        <v>-0.3</v>
      </c>
      <c r="G90" s="170">
        <v>-6.1</v>
      </c>
      <c r="H90" s="29">
        <v>26</v>
      </c>
      <c r="I90" s="31">
        <v>0</v>
      </c>
      <c r="J90" s="31">
        <f t="shared" si="42"/>
        <v>138</v>
      </c>
      <c r="K90" s="178">
        <v>1.7</v>
      </c>
      <c r="L90" s="179">
        <v>-3.8</v>
      </c>
      <c r="M90" s="27">
        <v>91</v>
      </c>
      <c r="N90" s="27">
        <v>14</v>
      </c>
      <c r="O90" s="27">
        <f t="shared" si="44"/>
        <v>378</v>
      </c>
      <c r="P90" s="169">
        <v>-3.6</v>
      </c>
      <c r="Q90" s="170">
        <v>-10.8</v>
      </c>
      <c r="R90" s="29">
        <v>51</v>
      </c>
      <c r="S90" s="31">
        <v>22</v>
      </c>
      <c r="T90" s="31">
        <f t="shared" si="45"/>
        <v>139</v>
      </c>
      <c r="U90" s="178">
        <v>-1.4</v>
      </c>
      <c r="V90" s="179">
        <v>-4.3</v>
      </c>
      <c r="W90" s="220">
        <v>82</v>
      </c>
      <c r="X90" s="162">
        <v>0</v>
      </c>
      <c r="Y90" s="27">
        <v>332</v>
      </c>
      <c r="Z90" s="159">
        <v>7</v>
      </c>
      <c r="AA90" s="221">
        <v>-10.1</v>
      </c>
      <c r="AB90" s="222">
        <v>67</v>
      </c>
      <c r="AC90" s="163">
        <v>7</v>
      </c>
      <c r="AD90" s="31">
        <f t="shared" si="46"/>
        <v>192</v>
      </c>
      <c r="AE90" s="186">
        <v>1.7</v>
      </c>
      <c r="AF90" s="223">
        <v>-1</v>
      </c>
      <c r="AG90" s="220">
        <v>101</v>
      </c>
      <c r="AH90" s="162">
        <v>17</v>
      </c>
      <c r="AI90" s="27">
        <v>351</v>
      </c>
      <c r="AJ90" s="193">
        <v>1</v>
      </c>
      <c r="AK90" s="224">
        <v>-1.7</v>
      </c>
      <c r="AL90" s="222">
        <v>31</v>
      </c>
      <c r="AM90" s="152">
        <v>4</v>
      </c>
      <c r="AN90" s="31">
        <f t="shared" si="47"/>
        <v>115</v>
      </c>
      <c r="AO90" s="186">
        <v>3.3</v>
      </c>
      <c r="AP90" s="223">
        <v>-4.0999999999999996</v>
      </c>
      <c r="AQ90" s="220">
        <v>147</v>
      </c>
      <c r="AR90" s="162">
        <v>1</v>
      </c>
      <c r="AS90" s="27">
        <f t="shared" si="48"/>
        <v>587</v>
      </c>
      <c r="AT90" s="193">
        <v>2.2999999999999998</v>
      </c>
      <c r="AU90" s="224">
        <v>-4.0999999999999996</v>
      </c>
      <c r="AV90" s="151">
        <v>8</v>
      </c>
      <c r="AW90" s="152">
        <v>0</v>
      </c>
      <c r="AX90" s="31">
        <f t="shared" si="49"/>
        <v>115</v>
      </c>
      <c r="AY90" s="186">
        <v>0.7</v>
      </c>
      <c r="AZ90" s="190">
        <v>-5.2</v>
      </c>
      <c r="BA90" s="32">
        <v>69</v>
      </c>
      <c r="BB90" s="27">
        <v>0</v>
      </c>
      <c r="BC90" s="27">
        <f t="shared" si="50"/>
        <v>418</v>
      </c>
      <c r="BD90" s="169">
        <v>-3.8</v>
      </c>
      <c r="BE90" s="170">
        <v>-14.9</v>
      </c>
      <c r="BF90" s="29">
        <v>44</v>
      </c>
      <c r="BG90" s="31">
        <v>0</v>
      </c>
      <c r="BH90" s="31">
        <f t="shared" si="51"/>
        <v>182</v>
      </c>
      <c r="BI90" s="178">
        <v>-2.2999999999999998</v>
      </c>
      <c r="BJ90" s="179">
        <v>-7.5</v>
      </c>
      <c r="BK90" s="27">
        <v>65</v>
      </c>
      <c r="BL90" s="27">
        <v>5</v>
      </c>
      <c r="BM90" s="27">
        <f t="shared" si="52"/>
        <v>405</v>
      </c>
      <c r="BN90" s="169">
        <v>-3.2</v>
      </c>
      <c r="BO90" s="170">
        <v>-12.9</v>
      </c>
      <c r="BP90" s="29">
        <v>49</v>
      </c>
      <c r="BQ90" s="31">
        <v>19</v>
      </c>
      <c r="BR90" s="31">
        <f t="shared" si="53"/>
        <v>240</v>
      </c>
      <c r="BS90" s="178">
        <v>-1.4</v>
      </c>
      <c r="BT90" s="179">
        <v>-8.6999999999999993</v>
      </c>
      <c r="BU90" s="27">
        <v>47</v>
      </c>
      <c r="BV90" s="27">
        <v>0</v>
      </c>
      <c r="BW90" s="27">
        <f t="shared" si="54"/>
        <v>301</v>
      </c>
      <c r="BX90" s="169">
        <v>-6.4</v>
      </c>
      <c r="BY90" s="170">
        <v>-17.100000000000001</v>
      </c>
      <c r="BZ90" s="29">
        <v>73</v>
      </c>
      <c r="CA90" s="31">
        <v>1</v>
      </c>
      <c r="CB90" s="31">
        <f t="shared" si="55"/>
        <v>267</v>
      </c>
      <c r="CC90" s="178">
        <v>-4.7</v>
      </c>
      <c r="CD90" s="179">
        <v>-11.7</v>
      </c>
      <c r="CE90" s="27">
        <v>81</v>
      </c>
      <c r="CF90" s="27">
        <v>10</v>
      </c>
      <c r="CG90" s="27">
        <f t="shared" si="56"/>
        <v>289</v>
      </c>
      <c r="CH90" s="169">
        <v>-2</v>
      </c>
      <c r="CI90" s="170">
        <v>-8.8000000000000007</v>
      </c>
      <c r="CJ90" s="29">
        <v>26</v>
      </c>
      <c r="CK90" s="31">
        <v>2</v>
      </c>
      <c r="CL90" s="31">
        <f t="shared" si="57"/>
        <v>167</v>
      </c>
      <c r="CM90" s="178">
        <v>-1.8</v>
      </c>
      <c r="CN90" s="179">
        <v>-7.4</v>
      </c>
      <c r="CO90" s="32">
        <v>89</v>
      </c>
      <c r="CP90" s="27">
        <v>0</v>
      </c>
      <c r="CQ90" s="27">
        <f t="shared" si="58"/>
        <v>350</v>
      </c>
      <c r="CR90" s="169">
        <v>0.5</v>
      </c>
      <c r="CS90" s="170">
        <v>-4.7</v>
      </c>
      <c r="CT90" s="29">
        <v>63</v>
      </c>
      <c r="CU90" s="31">
        <v>4</v>
      </c>
      <c r="CV90" s="31">
        <f t="shared" si="59"/>
        <v>220</v>
      </c>
      <c r="CW90" s="178">
        <v>2.2999999999999998</v>
      </c>
      <c r="CX90" s="179">
        <v>-4.5</v>
      </c>
      <c r="CY90" s="32">
        <v>129</v>
      </c>
      <c r="CZ90" s="27">
        <v>9</v>
      </c>
      <c r="DA90" s="125">
        <f t="shared" si="60"/>
        <v>390</v>
      </c>
      <c r="DB90" s="120">
        <v>136</v>
      </c>
      <c r="DC90" s="85">
        <v>7</v>
      </c>
      <c r="DD90" s="85">
        <f t="shared" si="43"/>
        <v>507</v>
      </c>
      <c r="DE90" s="169">
        <v>-7.5</v>
      </c>
      <c r="DF90" s="170">
        <v>-13.2</v>
      </c>
      <c r="DG90" s="29">
        <v>58</v>
      </c>
      <c r="DH90" s="31">
        <v>12</v>
      </c>
      <c r="DI90" s="31">
        <v>179</v>
      </c>
      <c r="DJ90" s="178">
        <v>-5.7</v>
      </c>
      <c r="DK90" s="179">
        <v>-9</v>
      </c>
      <c r="DL90" s="32">
        <v>136</v>
      </c>
      <c r="DM90" s="27">
        <v>7</v>
      </c>
      <c r="DN90" s="27">
        <v>507</v>
      </c>
      <c r="DO90" s="27">
        <v>165</v>
      </c>
      <c r="DP90" s="27">
        <v>34</v>
      </c>
      <c r="DQ90" s="27">
        <v>617</v>
      </c>
      <c r="DR90" s="169">
        <v>-2.7</v>
      </c>
      <c r="DS90" s="170">
        <v>-8.6999999999999993</v>
      </c>
      <c r="DT90" s="29">
        <v>61</v>
      </c>
      <c r="DU90" s="31">
        <v>7</v>
      </c>
      <c r="DV90" s="31">
        <v>244</v>
      </c>
      <c r="DW90" s="178">
        <v>-1.3</v>
      </c>
      <c r="DX90" s="179">
        <v>-8.1999999999999993</v>
      </c>
      <c r="DY90" s="32">
        <v>165</v>
      </c>
      <c r="DZ90" s="27">
        <v>34</v>
      </c>
      <c r="EA90" s="125">
        <v>617</v>
      </c>
      <c r="EB90" s="32">
        <v>165</v>
      </c>
      <c r="EC90" s="27">
        <v>34</v>
      </c>
      <c r="ED90" s="27">
        <v>617</v>
      </c>
      <c r="EE90" s="169">
        <v>-5.4</v>
      </c>
      <c r="EF90" s="170">
        <v>-8.9</v>
      </c>
      <c r="EG90" s="29">
        <v>60</v>
      </c>
      <c r="EH90" s="270" t="s">
        <v>69</v>
      </c>
      <c r="EI90" s="31">
        <v>200</v>
      </c>
      <c r="EJ90" s="178">
        <v>-3.2</v>
      </c>
      <c r="EK90" s="179">
        <v>-9.3000000000000007</v>
      </c>
      <c r="EL90" s="32">
        <v>83</v>
      </c>
      <c r="EM90" s="27">
        <v>5</v>
      </c>
      <c r="EN90" s="27">
        <v>237</v>
      </c>
      <c r="EO90" s="169">
        <v>-6.8</v>
      </c>
      <c r="EP90" s="170">
        <v>-10.9</v>
      </c>
      <c r="EQ90" s="32">
        <v>45</v>
      </c>
      <c r="ER90" s="270" t="s">
        <v>69</v>
      </c>
      <c r="ES90" s="27">
        <v>254</v>
      </c>
      <c r="ET90" s="169">
        <v>-4.4000000000000004</v>
      </c>
      <c r="EU90" s="169">
        <v>-12.7</v>
      </c>
      <c r="EV90" s="112">
        <f t="shared" si="19"/>
        <v>368.125</v>
      </c>
    </row>
    <row r="91" spans="1:152" ht="15.75">
      <c r="A91" s="293"/>
      <c r="B91" s="26">
        <v>40922</v>
      </c>
      <c r="C91" s="27">
        <v>100</v>
      </c>
      <c r="D91" s="27">
        <v>1</v>
      </c>
      <c r="E91" s="27">
        <f t="shared" si="41"/>
        <v>435</v>
      </c>
      <c r="F91" s="169">
        <v>2.4</v>
      </c>
      <c r="G91" s="170">
        <v>-6.2</v>
      </c>
      <c r="H91" s="29">
        <v>26</v>
      </c>
      <c r="I91" s="31">
        <v>0</v>
      </c>
      <c r="J91" s="31">
        <f t="shared" si="42"/>
        <v>138</v>
      </c>
      <c r="K91" s="178">
        <v>4.3</v>
      </c>
      <c r="L91" s="179">
        <v>-3</v>
      </c>
      <c r="M91" s="27">
        <v>88</v>
      </c>
      <c r="N91" s="27">
        <v>1</v>
      </c>
      <c r="O91" s="27">
        <f t="shared" si="44"/>
        <v>379</v>
      </c>
      <c r="P91" s="169">
        <v>-0.4</v>
      </c>
      <c r="Q91" s="170">
        <v>-10.199999999999999</v>
      </c>
      <c r="R91" s="29">
        <v>55</v>
      </c>
      <c r="S91" s="27">
        <v>11</v>
      </c>
      <c r="T91" s="31">
        <f t="shared" si="45"/>
        <v>150</v>
      </c>
      <c r="U91" s="178">
        <v>1.4</v>
      </c>
      <c r="V91" s="179">
        <v>-6.6</v>
      </c>
      <c r="W91" s="220">
        <v>71</v>
      </c>
      <c r="X91" s="162">
        <v>0</v>
      </c>
      <c r="Y91" s="27">
        <v>332</v>
      </c>
      <c r="Z91" s="159">
        <v>3.2</v>
      </c>
      <c r="AA91" s="221">
        <v>-6.3</v>
      </c>
      <c r="AB91" s="222">
        <v>71</v>
      </c>
      <c r="AC91" s="163">
        <v>10</v>
      </c>
      <c r="AD91" s="31">
        <f t="shared" si="46"/>
        <v>202</v>
      </c>
      <c r="AE91" s="186">
        <v>0.7</v>
      </c>
      <c r="AF91" s="223">
        <v>-1.1000000000000001</v>
      </c>
      <c r="AG91" s="220">
        <v>113</v>
      </c>
      <c r="AH91" s="162">
        <v>15</v>
      </c>
      <c r="AI91" s="27">
        <v>366</v>
      </c>
      <c r="AJ91" s="193">
        <v>0.3</v>
      </c>
      <c r="AK91" s="224">
        <v>-1.7</v>
      </c>
      <c r="AL91" s="222">
        <v>41</v>
      </c>
      <c r="AM91" s="152">
        <v>15</v>
      </c>
      <c r="AN91" s="31">
        <f t="shared" si="47"/>
        <v>130</v>
      </c>
      <c r="AO91" s="186">
        <v>1.7</v>
      </c>
      <c r="AP91" s="223">
        <v>-5.2</v>
      </c>
      <c r="AQ91" s="220">
        <v>146</v>
      </c>
      <c r="AR91" s="162">
        <v>6</v>
      </c>
      <c r="AS91" s="27">
        <f t="shared" si="48"/>
        <v>593</v>
      </c>
      <c r="AT91" s="193">
        <v>0.4</v>
      </c>
      <c r="AU91" s="224">
        <v>-6.1</v>
      </c>
      <c r="AV91" s="151">
        <v>8</v>
      </c>
      <c r="AW91" s="152">
        <v>0</v>
      </c>
      <c r="AX91" s="31">
        <f t="shared" si="49"/>
        <v>115</v>
      </c>
      <c r="AY91" s="186">
        <v>0.1</v>
      </c>
      <c r="AZ91" s="190">
        <v>-5</v>
      </c>
      <c r="BA91" s="32">
        <v>67</v>
      </c>
      <c r="BB91" s="27">
        <v>0</v>
      </c>
      <c r="BC91" s="27">
        <f t="shared" si="50"/>
        <v>418</v>
      </c>
      <c r="BD91" s="169">
        <v>-5.5</v>
      </c>
      <c r="BE91" s="170">
        <v>-16.100000000000001</v>
      </c>
      <c r="BF91" s="29">
        <v>41</v>
      </c>
      <c r="BG91" s="34">
        <v>0</v>
      </c>
      <c r="BH91" s="31">
        <f t="shared" si="51"/>
        <v>182</v>
      </c>
      <c r="BI91" s="178">
        <v>-1.9</v>
      </c>
      <c r="BJ91" s="179">
        <v>-8.6999999999999993</v>
      </c>
      <c r="BK91" s="27">
        <v>71</v>
      </c>
      <c r="BL91" s="27">
        <v>7</v>
      </c>
      <c r="BM91" s="27">
        <f t="shared" si="52"/>
        <v>412</v>
      </c>
      <c r="BN91" s="169">
        <v>-2.9</v>
      </c>
      <c r="BO91" s="170">
        <v>-9.5</v>
      </c>
      <c r="BP91" s="29">
        <v>49</v>
      </c>
      <c r="BQ91" s="34">
        <v>5</v>
      </c>
      <c r="BR91" s="31">
        <f t="shared" si="53"/>
        <v>245</v>
      </c>
      <c r="BS91" s="178">
        <v>-0.5</v>
      </c>
      <c r="BT91" s="179">
        <v>-6.2</v>
      </c>
      <c r="BU91" s="27">
        <v>48</v>
      </c>
      <c r="BV91" s="27">
        <v>4</v>
      </c>
      <c r="BW91" s="27">
        <f t="shared" si="54"/>
        <v>305</v>
      </c>
      <c r="BX91" s="169">
        <v>-6.6</v>
      </c>
      <c r="BY91" s="170">
        <v>-15.7</v>
      </c>
      <c r="BZ91" s="29">
        <v>72</v>
      </c>
      <c r="CA91" s="34">
        <v>2</v>
      </c>
      <c r="CB91" s="31">
        <f t="shared" si="55"/>
        <v>269</v>
      </c>
      <c r="CC91" s="178">
        <v>-5</v>
      </c>
      <c r="CD91" s="179">
        <v>-11.5</v>
      </c>
      <c r="CE91" s="27">
        <v>83</v>
      </c>
      <c r="CF91" s="27">
        <v>9</v>
      </c>
      <c r="CG91" s="27">
        <f t="shared" si="56"/>
        <v>298</v>
      </c>
      <c r="CH91" s="169">
        <v>-2</v>
      </c>
      <c r="CI91" s="170">
        <v>-8.3000000000000007</v>
      </c>
      <c r="CJ91" s="29">
        <v>39</v>
      </c>
      <c r="CK91" s="34">
        <v>13</v>
      </c>
      <c r="CL91" s="31">
        <f t="shared" si="57"/>
        <v>180</v>
      </c>
      <c r="CM91" s="178">
        <v>-0.4</v>
      </c>
      <c r="CN91" s="179">
        <v>-6.5</v>
      </c>
      <c r="CO91" s="32">
        <v>85</v>
      </c>
      <c r="CP91" s="27">
        <v>0</v>
      </c>
      <c r="CQ91" s="27">
        <f t="shared" si="58"/>
        <v>350</v>
      </c>
      <c r="CR91" s="169">
        <v>2</v>
      </c>
      <c r="CS91" s="170">
        <v>-8.1</v>
      </c>
      <c r="CT91" s="29">
        <v>61</v>
      </c>
      <c r="CU91" s="34">
        <v>0</v>
      </c>
      <c r="CV91" s="31">
        <f t="shared" si="59"/>
        <v>220</v>
      </c>
      <c r="CW91" s="178">
        <v>4.9000000000000004</v>
      </c>
      <c r="CX91" s="179">
        <v>-5.9</v>
      </c>
      <c r="CY91" s="32">
        <v>130</v>
      </c>
      <c r="CZ91" s="27">
        <v>9</v>
      </c>
      <c r="DA91" s="125">
        <f t="shared" si="60"/>
        <v>399</v>
      </c>
      <c r="DB91" s="120">
        <v>148</v>
      </c>
      <c r="DC91" s="85">
        <v>18</v>
      </c>
      <c r="DD91" s="85">
        <f t="shared" si="43"/>
        <v>525</v>
      </c>
      <c r="DE91" s="169">
        <v>-3.7</v>
      </c>
      <c r="DF91" s="170">
        <v>-9.3000000000000007</v>
      </c>
      <c r="DG91" s="29">
        <v>59</v>
      </c>
      <c r="DH91" s="34">
        <v>7</v>
      </c>
      <c r="DI91" s="31">
        <v>186</v>
      </c>
      <c r="DJ91" s="178">
        <v>-0.9</v>
      </c>
      <c r="DK91" s="179">
        <v>-8.3000000000000007</v>
      </c>
      <c r="DL91" s="32">
        <v>148</v>
      </c>
      <c r="DM91" s="27">
        <v>18</v>
      </c>
      <c r="DN91" s="27">
        <v>525</v>
      </c>
      <c r="DO91" s="27">
        <v>169</v>
      </c>
      <c r="DP91" s="27">
        <v>17</v>
      </c>
      <c r="DQ91" s="27">
        <v>634</v>
      </c>
      <c r="DR91" s="169">
        <v>-5.6</v>
      </c>
      <c r="DS91" s="170">
        <v>-10.1</v>
      </c>
      <c r="DT91" s="29">
        <v>59</v>
      </c>
      <c r="DU91" s="30" t="s">
        <v>68</v>
      </c>
      <c r="DV91" s="31">
        <v>244</v>
      </c>
      <c r="DW91" s="178">
        <v>-3.3</v>
      </c>
      <c r="DX91" s="179">
        <v>-8.1999999999999993</v>
      </c>
      <c r="DY91" s="32">
        <v>169</v>
      </c>
      <c r="DZ91" s="27">
        <v>17</v>
      </c>
      <c r="EA91" s="125">
        <v>634</v>
      </c>
      <c r="EB91" s="32">
        <v>169</v>
      </c>
      <c r="EC91" s="27">
        <v>17</v>
      </c>
      <c r="ED91" s="27">
        <v>634</v>
      </c>
      <c r="EE91" s="169">
        <v>-8.1</v>
      </c>
      <c r="EF91" s="170">
        <v>-12.6</v>
      </c>
      <c r="EG91" s="29">
        <v>58</v>
      </c>
      <c r="EH91" s="31">
        <v>1</v>
      </c>
      <c r="EI91" s="31">
        <v>201</v>
      </c>
      <c r="EJ91" s="178">
        <v>-5.0999999999999996</v>
      </c>
      <c r="EK91" s="179">
        <v>-11.3</v>
      </c>
      <c r="EL91" s="32">
        <v>98</v>
      </c>
      <c r="EM91" s="27">
        <v>25</v>
      </c>
      <c r="EN91" s="27">
        <v>262</v>
      </c>
      <c r="EO91" s="169">
        <v>-6.4</v>
      </c>
      <c r="EP91" s="170">
        <v>-10.5</v>
      </c>
      <c r="EQ91" s="32">
        <v>51</v>
      </c>
      <c r="ER91" s="27">
        <v>11</v>
      </c>
      <c r="ES91" s="27">
        <v>265</v>
      </c>
      <c r="ET91" s="169">
        <v>-3.4</v>
      </c>
      <c r="EU91" s="169">
        <v>-7.8</v>
      </c>
      <c r="EV91" s="112">
        <f t="shared" si="19"/>
        <v>379.75</v>
      </c>
    </row>
    <row r="92" spans="1:152" ht="15.75">
      <c r="A92" s="293"/>
      <c r="B92" s="26">
        <v>40923</v>
      </c>
      <c r="C92" s="27">
        <v>107</v>
      </c>
      <c r="D92" s="27">
        <v>8</v>
      </c>
      <c r="E92" s="27">
        <f t="shared" si="41"/>
        <v>443</v>
      </c>
      <c r="F92" s="169">
        <v>-3.1</v>
      </c>
      <c r="G92" s="170">
        <v>-7.8</v>
      </c>
      <c r="H92" s="29">
        <v>25</v>
      </c>
      <c r="I92" s="31">
        <v>1</v>
      </c>
      <c r="J92" s="31">
        <f t="shared" si="42"/>
        <v>139</v>
      </c>
      <c r="K92" s="178">
        <v>-2.4</v>
      </c>
      <c r="L92" s="179">
        <v>-6</v>
      </c>
      <c r="M92" s="27">
        <v>89</v>
      </c>
      <c r="N92" s="27">
        <v>7</v>
      </c>
      <c r="O92" s="27">
        <f t="shared" si="44"/>
        <v>386</v>
      </c>
      <c r="P92" s="169">
        <v>-0.9</v>
      </c>
      <c r="Q92" s="170">
        <v>-9.1</v>
      </c>
      <c r="R92" s="29">
        <v>55</v>
      </c>
      <c r="S92" s="27">
        <v>6</v>
      </c>
      <c r="T92" s="31">
        <f t="shared" si="45"/>
        <v>156</v>
      </c>
      <c r="U92" s="178">
        <v>-0.9</v>
      </c>
      <c r="V92" s="179">
        <v>-7.7</v>
      </c>
      <c r="W92" s="220">
        <v>68</v>
      </c>
      <c r="X92" s="162">
        <v>0</v>
      </c>
      <c r="Y92" s="27">
        <v>332</v>
      </c>
      <c r="Z92" s="159">
        <v>-6.1</v>
      </c>
      <c r="AA92" s="221">
        <v>-8.4</v>
      </c>
      <c r="AB92" s="222">
        <v>74</v>
      </c>
      <c r="AC92" s="163">
        <v>6</v>
      </c>
      <c r="AD92" s="31">
        <f t="shared" si="46"/>
        <v>208</v>
      </c>
      <c r="AE92" s="186">
        <v>2.2999999999999998</v>
      </c>
      <c r="AF92" s="223">
        <v>-0.2</v>
      </c>
      <c r="AG92" s="220">
        <v>108</v>
      </c>
      <c r="AH92" s="162">
        <v>2</v>
      </c>
      <c r="AI92" s="27">
        <v>368</v>
      </c>
      <c r="AJ92" s="193">
        <v>0.9</v>
      </c>
      <c r="AK92" s="224">
        <v>-4.7</v>
      </c>
      <c r="AL92" s="222">
        <v>38</v>
      </c>
      <c r="AM92" s="152">
        <v>2</v>
      </c>
      <c r="AN92" s="31">
        <f t="shared" si="47"/>
        <v>132</v>
      </c>
      <c r="AO92" s="186">
        <v>-1.8</v>
      </c>
      <c r="AP92" s="223">
        <v>-7.1</v>
      </c>
      <c r="AQ92" s="220">
        <v>150</v>
      </c>
      <c r="AR92" s="162">
        <v>8</v>
      </c>
      <c r="AS92" s="27">
        <f t="shared" si="48"/>
        <v>601</v>
      </c>
      <c r="AT92" s="193">
        <v>-1.9</v>
      </c>
      <c r="AU92" s="224">
        <v>-7.2</v>
      </c>
      <c r="AV92" s="151">
        <v>10</v>
      </c>
      <c r="AW92" s="152">
        <v>2</v>
      </c>
      <c r="AX92" s="31">
        <f t="shared" si="49"/>
        <v>117</v>
      </c>
      <c r="AY92" s="186">
        <v>-2</v>
      </c>
      <c r="AZ92" s="190">
        <v>-5.0999999999999996</v>
      </c>
      <c r="BA92" s="32">
        <v>64</v>
      </c>
      <c r="BB92" s="34">
        <v>0</v>
      </c>
      <c r="BC92" s="27">
        <f t="shared" si="50"/>
        <v>418</v>
      </c>
      <c r="BD92" s="169">
        <v>2.6</v>
      </c>
      <c r="BE92" s="170">
        <v>-11.3</v>
      </c>
      <c r="BF92" s="29">
        <v>39</v>
      </c>
      <c r="BG92" s="34">
        <v>0</v>
      </c>
      <c r="BH92" s="31">
        <f t="shared" si="51"/>
        <v>182</v>
      </c>
      <c r="BI92" s="178">
        <v>3.5</v>
      </c>
      <c r="BJ92" s="179">
        <v>-4.7</v>
      </c>
      <c r="BK92" s="27">
        <v>66</v>
      </c>
      <c r="BL92" s="34">
        <v>0</v>
      </c>
      <c r="BM92" s="27">
        <f t="shared" si="52"/>
        <v>412</v>
      </c>
      <c r="BN92" s="169">
        <v>2.9</v>
      </c>
      <c r="BO92" s="170">
        <v>-3.5</v>
      </c>
      <c r="BP92" s="29">
        <v>47</v>
      </c>
      <c r="BQ92" s="34">
        <v>4</v>
      </c>
      <c r="BR92" s="31">
        <f t="shared" si="53"/>
        <v>249</v>
      </c>
      <c r="BS92" s="178">
        <v>3.3</v>
      </c>
      <c r="BT92" s="179">
        <v>-5</v>
      </c>
      <c r="BU92" s="27">
        <v>46</v>
      </c>
      <c r="BV92" s="34">
        <v>0</v>
      </c>
      <c r="BW92" s="27">
        <f t="shared" si="54"/>
        <v>305</v>
      </c>
      <c r="BX92" s="169">
        <v>-6.5</v>
      </c>
      <c r="BY92" s="170">
        <v>-17.2</v>
      </c>
      <c r="BZ92" s="29">
        <v>72</v>
      </c>
      <c r="CA92" s="34">
        <v>2</v>
      </c>
      <c r="CB92" s="31">
        <f t="shared" si="55"/>
        <v>271</v>
      </c>
      <c r="CC92" s="178">
        <v>-1.5</v>
      </c>
      <c r="CD92" s="179">
        <v>-9.4</v>
      </c>
      <c r="CE92" s="27">
        <v>78</v>
      </c>
      <c r="CF92" s="34">
        <v>2</v>
      </c>
      <c r="CG92" s="27">
        <f t="shared" si="56"/>
        <v>300</v>
      </c>
      <c r="CH92" s="169">
        <v>-6.1</v>
      </c>
      <c r="CI92" s="170">
        <v>-11</v>
      </c>
      <c r="CJ92" s="29">
        <v>38</v>
      </c>
      <c r="CK92" s="34">
        <v>4</v>
      </c>
      <c r="CL92" s="31">
        <f t="shared" si="57"/>
        <v>184</v>
      </c>
      <c r="CM92" s="178">
        <v>-4.3</v>
      </c>
      <c r="CN92" s="179">
        <v>-8.8000000000000007</v>
      </c>
      <c r="CO92" s="32">
        <v>81</v>
      </c>
      <c r="CP92" s="34">
        <v>0</v>
      </c>
      <c r="CQ92" s="27">
        <f t="shared" si="58"/>
        <v>350</v>
      </c>
      <c r="CR92" s="169">
        <v>2.2000000000000002</v>
      </c>
      <c r="CS92" s="170">
        <v>-3.6</v>
      </c>
      <c r="CT92" s="29">
        <v>59</v>
      </c>
      <c r="CU92" s="34">
        <v>0</v>
      </c>
      <c r="CV92" s="31">
        <f t="shared" si="59"/>
        <v>220</v>
      </c>
      <c r="CW92" s="178">
        <v>2.9</v>
      </c>
      <c r="CX92" s="179">
        <v>-4.0999999999999996</v>
      </c>
      <c r="CY92" s="32">
        <v>138</v>
      </c>
      <c r="CZ92" s="34">
        <v>15</v>
      </c>
      <c r="DA92" s="125">
        <f t="shared" si="60"/>
        <v>414</v>
      </c>
      <c r="DB92" s="120">
        <v>136</v>
      </c>
      <c r="DC92" s="85">
        <v>0</v>
      </c>
      <c r="DD92" s="85">
        <f t="shared" si="43"/>
        <v>525</v>
      </c>
      <c r="DE92" s="169">
        <v>-2.9</v>
      </c>
      <c r="DF92" s="170">
        <v>-15.8</v>
      </c>
      <c r="DG92" s="29">
        <v>54</v>
      </c>
      <c r="DH92" s="34">
        <v>0</v>
      </c>
      <c r="DI92" s="31">
        <v>186</v>
      </c>
      <c r="DJ92" s="178">
        <v>-1</v>
      </c>
      <c r="DK92" s="179">
        <v>-8.3000000000000007</v>
      </c>
      <c r="DL92" s="32">
        <v>136</v>
      </c>
      <c r="DM92" s="28" t="s">
        <v>69</v>
      </c>
      <c r="DN92" s="27">
        <v>525</v>
      </c>
      <c r="DO92" s="27">
        <v>169</v>
      </c>
      <c r="DP92" s="27">
        <v>19</v>
      </c>
      <c r="DQ92" s="27">
        <v>653</v>
      </c>
      <c r="DR92" s="169">
        <v>-7</v>
      </c>
      <c r="DS92" s="170">
        <v>-12.4</v>
      </c>
      <c r="DT92" s="29">
        <v>57</v>
      </c>
      <c r="DU92" s="30" t="s">
        <v>68</v>
      </c>
      <c r="DV92" s="31">
        <v>244</v>
      </c>
      <c r="DW92" s="178">
        <v>-5</v>
      </c>
      <c r="DX92" s="179">
        <v>-9.3000000000000007</v>
      </c>
      <c r="DY92" s="32">
        <v>169</v>
      </c>
      <c r="DZ92" s="27">
        <v>11</v>
      </c>
      <c r="EA92" s="125">
        <v>645</v>
      </c>
      <c r="EB92" s="32">
        <v>169</v>
      </c>
      <c r="EC92" s="27">
        <v>19</v>
      </c>
      <c r="ED92" s="27">
        <v>653</v>
      </c>
      <c r="EE92" s="169">
        <v>-6.4</v>
      </c>
      <c r="EF92" s="170">
        <v>-9.9</v>
      </c>
      <c r="EG92" s="29">
        <v>55</v>
      </c>
      <c r="EH92" s="270" t="s">
        <v>69</v>
      </c>
      <c r="EI92" s="31">
        <v>201</v>
      </c>
      <c r="EJ92" s="178">
        <v>-4.5</v>
      </c>
      <c r="EK92" s="179">
        <v>-8</v>
      </c>
      <c r="EL92" s="32">
        <v>93</v>
      </c>
      <c r="EM92" s="27">
        <v>6</v>
      </c>
      <c r="EN92" s="27">
        <v>268</v>
      </c>
      <c r="EO92" s="169">
        <v>-3.7</v>
      </c>
      <c r="EP92" s="170">
        <v>-10.5</v>
      </c>
      <c r="EQ92" s="32">
        <v>48</v>
      </c>
      <c r="ER92" s="270" t="s">
        <v>69</v>
      </c>
      <c r="ES92" s="27">
        <v>265</v>
      </c>
      <c r="ET92" s="169">
        <v>-4.0999999999999996</v>
      </c>
      <c r="EU92" s="169">
        <v>-8.5</v>
      </c>
      <c r="EV92" s="112">
        <f t="shared" si="19"/>
        <v>385</v>
      </c>
    </row>
    <row r="93" spans="1:152" ht="15.75">
      <c r="A93" s="293"/>
      <c r="B93" s="26">
        <v>40924</v>
      </c>
      <c r="C93" s="27">
        <v>123</v>
      </c>
      <c r="D93" s="27">
        <v>21</v>
      </c>
      <c r="E93" s="27">
        <f t="shared" si="41"/>
        <v>464</v>
      </c>
      <c r="F93" s="169">
        <v>-4</v>
      </c>
      <c r="G93" s="170">
        <v>-9.9</v>
      </c>
      <c r="H93" s="29">
        <v>26</v>
      </c>
      <c r="I93" s="31">
        <v>1</v>
      </c>
      <c r="J93" s="31">
        <f t="shared" si="42"/>
        <v>140</v>
      </c>
      <c r="K93" s="178">
        <v>-2.4</v>
      </c>
      <c r="L93" s="179">
        <v>-7.1</v>
      </c>
      <c r="M93" s="27">
        <v>94</v>
      </c>
      <c r="N93" s="27">
        <v>12</v>
      </c>
      <c r="O93" s="27">
        <f t="shared" si="44"/>
        <v>398</v>
      </c>
      <c r="P93" s="169">
        <v>-7.5</v>
      </c>
      <c r="Q93" s="170">
        <v>-11.8</v>
      </c>
      <c r="R93" s="29">
        <v>79</v>
      </c>
      <c r="S93" s="31">
        <v>28</v>
      </c>
      <c r="T93" s="31">
        <f t="shared" si="45"/>
        <v>184</v>
      </c>
      <c r="U93" s="178">
        <v>-2.2999999999999998</v>
      </c>
      <c r="V93" s="179">
        <v>-8</v>
      </c>
      <c r="W93" s="220">
        <v>71</v>
      </c>
      <c r="X93" s="162">
        <v>4</v>
      </c>
      <c r="Y93" s="27">
        <v>336</v>
      </c>
      <c r="Z93" s="159">
        <v>-3.7</v>
      </c>
      <c r="AA93" s="221">
        <v>-8.8000000000000007</v>
      </c>
      <c r="AB93" s="222">
        <v>77</v>
      </c>
      <c r="AC93" s="163">
        <v>6</v>
      </c>
      <c r="AD93" s="31">
        <f t="shared" si="46"/>
        <v>214</v>
      </c>
      <c r="AE93" s="186">
        <v>2.2000000000000002</v>
      </c>
      <c r="AF93" s="223">
        <v>-2.6</v>
      </c>
      <c r="AG93" s="220">
        <v>103</v>
      </c>
      <c r="AH93" s="162">
        <v>0</v>
      </c>
      <c r="AI93" s="27">
        <v>368</v>
      </c>
      <c r="AJ93" s="193">
        <v>-0.2</v>
      </c>
      <c r="AK93" s="224">
        <v>-8.6</v>
      </c>
      <c r="AL93" s="222">
        <v>39</v>
      </c>
      <c r="AM93" s="152">
        <v>6</v>
      </c>
      <c r="AN93" s="31">
        <f t="shared" si="47"/>
        <v>138</v>
      </c>
      <c r="AO93" s="186">
        <v>5.9</v>
      </c>
      <c r="AP93" s="223">
        <v>-6.1</v>
      </c>
      <c r="AQ93" s="220">
        <v>138</v>
      </c>
      <c r="AR93" s="162">
        <v>3</v>
      </c>
      <c r="AS93" s="27">
        <f t="shared" si="48"/>
        <v>604</v>
      </c>
      <c r="AT93" s="193">
        <v>5.3</v>
      </c>
      <c r="AU93" s="224">
        <v>-8.1999999999999993</v>
      </c>
      <c r="AV93" s="151">
        <v>19</v>
      </c>
      <c r="AW93" s="152">
        <v>11</v>
      </c>
      <c r="AX93" s="31">
        <f t="shared" si="49"/>
        <v>128</v>
      </c>
      <c r="AY93" s="186">
        <v>-0.6</v>
      </c>
      <c r="AZ93" s="190">
        <v>-6.6</v>
      </c>
      <c r="BA93" s="32">
        <v>67</v>
      </c>
      <c r="BB93" s="27">
        <v>7</v>
      </c>
      <c r="BC93" s="27">
        <f t="shared" si="50"/>
        <v>425</v>
      </c>
      <c r="BD93" s="169">
        <v>-0.3</v>
      </c>
      <c r="BE93" s="170">
        <v>-6</v>
      </c>
      <c r="BF93" s="29">
        <v>36</v>
      </c>
      <c r="BG93" s="31">
        <v>3</v>
      </c>
      <c r="BH93" s="31">
        <f t="shared" si="51"/>
        <v>185</v>
      </c>
      <c r="BI93" s="178">
        <v>0.2</v>
      </c>
      <c r="BJ93" s="179">
        <v>-4.4000000000000004</v>
      </c>
      <c r="BK93" s="27">
        <v>63</v>
      </c>
      <c r="BL93" s="27">
        <v>4</v>
      </c>
      <c r="BM93" s="27">
        <f t="shared" si="52"/>
        <v>416</v>
      </c>
      <c r="BN93" s="169">
        <v>1.2</v>
      </c>
      <c r="BO93" s="170">
        <v>-3.1</v>
      </c>
      <c r="BP93" s="29">
        <v>43</v>
      </c>
      <c r="BQ93" s="31">
        <v>4</v>
      </c>
      <c r="BR93" s="31">
        <f t="shared" si="53"/>
        <v>253</v>
      </c>
      <c r="BS93" s="178">
        <v>1.5</v>
      </c>
      <c r="BT93" s="179">
        <v>-1.6</v>
      </c>
      <c r="BU93" s="27">
        <v>44</v>
      </c>
      <c r="BV93" s="27">
        <v>1</v>
      </c>
      <c r="BW93" s="27">
        <f t="shared" si="54"/>
        <v>306</v>
      </c>
      <c r="BX93" s="169">
        <v>0.3</v>
      </c>
      <c r="BY93" s="170">
        <v>-8.6999999999999993</v>
      </c>
      <c r="BZ93" s="29">
        <v>71</v>
      </c>
      <c r="CA93" s="31">
        <v>1</v>
      </c>
      <c r="CB93" s="31">
        <f t="shared" si="55"/>
        <v>272</v>
      </c>
      <c r="CC93" s="178">
        <v>1.9</v>
      </c>
      <c r="CD93" s="179">
        <v>-3.1</v>
      </c>
      <c r="CE93" s="27">
        <v>87</v>
      </c>
      <c r="CF93" s="27">
        <v>12</v>
      </c>
      <c r="CG93" s="27">
        <f t="shared" si="56"/>
        <v>312</v>
      </c>
      <c r="CH93" s="169">
        <v>-3.3</v>
      </c>
      <c r="CI93" s="170">
        <v>-11.1</v>
      </c>
      <c r="CJ93" s="29">
        <v>35</v>
      </c>
      <c r="CK93" s="31">
        <v>0</v>
      </c>
      <c r="CL93" s="31">
        <f t="shared" si="57"/>
        <v>184</v>
      </c>
      <c r="CM93" s="178">
        <v>-1.5</v>
      </c>
      <c r="CN93" s="179">
        <v>-9.4</v>
      </c>
      <c r="CO93" s="32">
        <v>78</v>
      </c>
      <c r="CP93" s="27">
        <v>0</v>
      </c>
      <c r="CQ93" s="27">
        <f t="shared" si="58"/>
        <v>350</v>
      </c>
      <c r="CR93" s="169">
        <v>-0.1</v>
      </c>
      <c r="CS93" s="170">
        <v>-5.8</v>
      </c>
      <c r="CT93" s="29">
        <v>63</v>
      </c>
      <c r="CU93" s="31">
        <v>6</v>
      </c>
      <c r="CV93" s="31">
        <f t="shared" si="59"/>
        <v>226</v>
      </c>
      <c r="CW93" s="178">
        <v>0.7</v>
      </c>
      <c r="CX93" s="179">
        <v>-2.9</v>
      </c>
      <c r="CY93" s="32">
        <v>127</v>
      </c>
      <c r="CZ93" s="27">
        <v>1</v>
      </c>
      <c r="DA93" s="125">
        <f t="shared" si="60"/>
        <v>415</v>
      </c>
      <c r="DB93" s="120">
        <v>135</v>
      </c>
      <c r="DC93" s="85">
        <v>5</v>
      </c>
      <c r="DD93" s="85">
        <f t="shared" si="43"/>
        <v>530</v>
      </c>
      <c r="DE93" s="169">
        <v>-3.6</v>
      </c>
      <c r="DF93" s="170">
        <v>-14.2</v>
      </c>
      <c r="DG93" s="29">
        <v>52</v>
      </c>
      <c r="DH93" s="31">
        <v>0</v>
      </c>
      <c r="DI93" s="31">
        <v>186</v>
      </c>
      <c r="DJ93" s="178">
        <v>-1.4</v>
      </c>
      <c r="DK93" s="179">
        <v>-8.4</v>
      </c>
      <c r="DL93" s="32">
        <v>135</v>
      </c>
      <c r="DM93" s="27">
        <v>5</v>
      </c>
      <c r="DN93" s="27">
        <v>530</v>
      </c>
      <c r="DO93" s="27">
        <v>182</v>
      </c>
      <c r="DP93" s="27">
        <v>56</v>
      </c>
      <c r="DQ93" s="27">
        <v>709</v>
      </c>
      <c r="DR93" s="169">
        <v>-6.3</v>
      </c>
      <c r="DS93" s="170">
        <v>-13.5</v>
      </c>
      <c r="DT93" s="29">
        <v>67</v>
      </c>
      <c r="DU93" s="31">
        <v>14</v>
      </c>
      <c r="DV93" s="31">
        <v>258</v>
      </c>
      <c r="DW93" s="178">
        <v>-2.9</v>
      </c>
      <c r="DX93" s="179">
        <v>-10.3</v>
      </c>
      <c r="DY93" s="32">
        <v>182</v>
      </c>
      <c r="DZ93" s="27">
        <v>14</v>
      </c>
      <c r="EA93" s="125">
        <v>659</v>
      </c>
      <c r="EB93" s="32">
        <v>182</v>
      </c>
      <c r="EC93" s="27">
        <v>56</v>
      </c>
      <c r="ED93" s="27">
        <v>709</v>
      </c>
      <c r="EE93" s="169">
        <v>-5.6</v>
      </c>
      <c r="EF93" s="170">
        <v>-8.4</v>
      </c>
      <c r="EG93" s="29">
        <v>53</v>
      </c>
      <c r="EH93" s="270" t="s">
        <v>69</v>
      </c>
      <c r="EI93" s="31">
        <v>201</v>
      </c>
      <c r="EJ93" s="178">
        <v>-2.2999999999999998</v>
      </c>
      <c r="EK93" s="179">
        <v>-8.5</v>
      </c>
      <c r="EL93" s="32">
        <v>125</v>
      </c>
      <c r="EM93" s="27">
        <v>44</v>
      </c>
      <c r="EN93" s="27">
        <v>312</v>
      </c>
      <c r="EO93" s="169">
        <v>-2</v>
      </c>
      <c r="EP93" s="170">
        <v>-5.5</v>
      </c>
      <c r="EQ93" s="32">
        <v>65</v>
      </c>
      <c r="ER93" s="27">
        <v>21</v>
      </c>
      <c r="ES93" s="27">
        <v>286</v>
      </c>
      <c r="ET93" s="169">
        <v>-6.5</v>
      </c>
      <c r="EU93" s="169">
        <v>-9.6</v>
      </c>
      <c r="EV93" s="112">
        <f t="shared" si="19"/>
        <v>402.5</v>
      </c>
    </row>
    <row r="94" spans="1:152" ht="16.5" thickBot="1">
      <c r="A94" s="293"/>
      <c r="B94" s="26">
        <v>40925</v>
      </c>
      <c r="C94" s="27">
        <v>116</v>
      </c>
      <c r="D94" s="27">
        <v>3</v>
      </c>
      <c r="E94" s="27">
        <f t="shared" si="41"/>
        <v>467</v>
      </c>
      <c r="F94" s="169">
        <v>-3.1</v>
      </c>
      <c r="G94" s="170">
        <v>-10.199999999999999</v>
      </c>
      <c r="H94" s="29">
        <v>31</v>
      </c>
      <c r="I94" s="31">
        <v>6</v>
      </c>
      <c r="J94" s="31">
        <f t="shared" si="42"/>
        <v>146</v>
      </c>
      <c r="K94" s="178">
        <v>-3.2</v>
      </c>
      <c r="L94" s="179">
        <v>-5.9</v>
      </c>
      <c r="M94" s="27">
        <v>102</v>
      </c>
      <c r="N94" s="27">
        <v>13</v>
      </c>
      <c r="O94" s="27">
        <f t="shared" si="44"/>
        <v>411</v>
      </c>
      <c r="P94" s="169">
        <v>2.6</v>
      </c>
      <c r="Q94" s="170">
        <v>-7.7</v>
      </c>
      <c r="R94" s="29">
        <v>69</v>
      </c>
      <c r="S94" s="31">
        <v>3</v>
      </c>
      <c r="T94" s="31">
        <f t="shared" si="45"/>
        <v>187</v>
      </c>
      <c r="U94" s="178">
        <v>2.9</v>
      </c>
      <c r="V94" s="179">
        <v>-5.7</v>
      </c>
      <c r="W94" s="220">
        <v>71</v>
      </c>
      <c r="X94" s="162">
        <v>3</v>
      </c>
      <c r="Y94" s="27">
        <v>339</v>
      </c>
      <c r="Z94" s="159">
        <v>-3</v>
      </c>
      <c r="AA94" s="221">
        <v>-10.9</v>
      </c>
      <c r="AB94" s="222">
        <v>78</v>
      </c>
      <c r="AC94" s="163">
        <v>5</v>
      </c>
      <c r="AD94" s="31">
        <f t="shared" si="46"/>
        <v>219</v>
      </c>
      <c r="AE94" s="186">
        <v>2.8</v>
      </c>
      <c r="AF94" s="223">
        <v>-3.8</v>
      </c>
      <c r="AG94" s="220">
        <v>104</v>
      </c>
      <c r="AH94" s="162">
        <v>5</v>
      </c>
      <c r="AI94" s="27">
        <v>373</v>
      </c>
      <c r="AJ94" s="193">
        <v>1.5</v>
      </c>
      <c r="AK94" s="224">
        <v>-5.3</v>
      </c>
      <c r="AL94" s="222">
        <v>36</v>
      </c>
      <c r="AM94" s="152">
        <v>5</v>
      </c>
      <c r="AN94" s="31">
        <f t="shared" si="47"/>
        <v>143</v>
      </c>
      <c r="AO94" s="186">
        <v>-3.8</v>
      </c>
      <c r="AP94" s="223">
        <v>-7.4</v>
      </c>
      <c r="AQ94" s="220">
        <v>131</v>
      </c>
      <c r="AR94" s="162">
        <v>0</v>
      </c>
      <c r="AS94" s="27">
        <f t="shared" si="48"/>
        <v>604</v>
      </c>
      <c r="AT94" s="193">
        <v>-5.4</v>
      </c>
      <c r="AU94" s="224">
        <v>-10.5</v>
      </c>
      <c r="AV94" s="151">
        <v>13</v>
      </c>
      <c r="AW94" s="152">
        <v>0</v>
      </c>
      <c r="AX94" s="31">
        <f t="shared" si="49"/>
        <v>128</v>
      </c>
      <c r="AY94" s="186">
        <v>-0.2</v>
      </c>
      <c r="AZ94" s="190">
        <v>-4.7</v>
      </c>
      <c r="BA94" s="32">
        <v>70</v>
      </c>
      <c r="BB94" s="27">
        <v>5</v>
      </c>
      <c r="BC94" s="27">
        <f t="shared" si="50"/>
        <v>430</v>
      </c>
      <c r="BD94" s="169">
        <v>-5</v>
      </c>
      <c r="BE94" s="170">
        <v>-13.1</v>
      </c>
      <c r="BF94" s="29">
        <v>41</v>
      </c>
      <c r="BG94" s="31">
        <v>7</v>
      </c>
      <c r="BH94" s="31">
        <f t="shared" si="51"/>
        <v>192</v>
      </c>
      <c r="BI94" s="178">
        <v>-3.9</v>
      </c>
      <c r="BJ94" s="179">
        <v>-12.3</v>
      </c>
      <c r="BK94" s="27">
        <v>61</v>
      </c>
      <c r="BL94" s="27">
        <v>0</v>
      </c>
      <c r="BM94" s="27">
        <f t="shared" si="52"/>
        <v>416</v>
      </c>
      <c r="BN94" s="169">
        <v>-0.4</v>
      </c>
      <c r="BO94" s="170">
        <v>-5.2</v>
      </c>
      <c r="BP94" s="29">
        <v>42</v>
      </c>
      <c r="BQ94" s="31">
        <v>1</v>
      </c>
      <c r="BR94" s="31">
        <f t="shared" si="53"/>
        <v>254</v>
      </c>
      <c r="BS94" s="178">
        <v>1.1000000000000001</v>
      </c>
      <c r="BT94" s="179">
        <v>-2.9</v>
      </c>
      <c r="BU94" s="27">
        <v>43</v>
      </c>
      <c r="BV94" s="27">
        <v>0</v>
      </c>
      <c r="BW94" s="27">
        <f t="shared" si="54"/>
        <v>306</v>
      </c>
      <c r="BX94" s="169">
        <v>-1.1000000000000001</v>
      </c>
      <c r="BY94" s="170">
        <v>-9.4</v>
      </c>
      <c r="BZ94" s="29">
        <v>69</v>
      </c>
      <c r="CA94" s="31">
        <v>0</v>
      </c>
      <c r="CB94" s="31">
        <f t="shared" si="55"/>
        <v>272</v>
      </c>
      <c r="CC94" s="178">
        <v>-0.3</v>
      </c>
      <c r="CD94" s="179">
        <v>-7</v>
      </c>
      <c r="CE94" s="27">
        <v>92</v>
      </c>
      <c r="CF94" s="27">
        <v>11</v>
      </c>
      <c r="CG94" s="27">
        <f t="shared" si="56"/>
        <v>323</v>
      </c>
      <c r="CH94" s="169">
        <v>-4.3</v>
      </c>
      <c r="CI94" s="170">
        <v>-13</v>
      </c>
      <c r="CJ94" s="29">
        <v>39</v>
      </c>
      <c r="CK94" s="31">
        <v>6</v>
      </c>
      <c r="CL94" s="31">
        <f t="shared" si="57"/>
        <v>190</v>
      </c>
      <c r="CM94" s="178">
        <v>-1.9</v>
      </c>
      <c r="CN94" s="179">
        <v>-9.1999999999999993</v>
      </c>
      <c r="CO94" s="32">
        <v>80</v>
      </c>
      <c r="CP94" s="27">
        <v>4</v>
      </c>
      <c r="CQ94" s="27">
        <f t="shared" si="58"/>
        <v>354</v>
      </c>
      <c r="CR94" s="169">
        <v>-2.2000000000000002</v>
      </c>
      <c r="CS94" s="170">
        <v>-9.5</v>
      </c>
      <c r="CT94" s="29">
        <v>63</v>
      </c>
      <c r="CU94" s="31">
        <v>2</v>
      </c>
      <c r="CV94" s="31">
        <f t="shared" si="59"/>
        <v>228</v>
      </c>
      <c r="CW94" s="178">
        <v>0</v>
      </c>
      <c r="CX94" s="179">
        <v>-6.3</v>
      </c>
      <c r="CY94" s="32">
        <v>123</v>
      </c>
      <c r="CZ94" s="27">
        <v>6</v>
      </c>
      <c r="DA94" s="125">
        <f t="shared" si="60"/>
        <v>421</v>
      </c>
      <c r="DB94" s="120">
        <v>131</v>
      </c>
      <c r="DC94" s="85">
        <v>1</v>
      </c>
      <c r="DD94" s="85">
        <f t="shared" si="43"/>
        <v>531</v>
      </c>
      <c r="DE94" s="169">
        <v>-7</v>
      </c>
      <c r="DF94" s="170">
        <v>-17.8</v>
      </c>
      <c r="DG94" s="29">
        <v>58</v>
      </c>
      <c r="DH94" s="31">
        <v>8</v>
      </c>
      <c r="DI94" s="31">
        <v>194</v>
      </c>
      <c r="DJ94" s="178">
        <v>-3.7</v>
      </c>
      <c r="DK94" s="179">
        <v>-10</v>
      </c>
      <c r="DL94" s="32">
        <v>131</v>
      </c>
      <c r="DM94" s="27">
        <v>1</v>
      </c>
      <c r="DN94" s="27">
        <v>531</v>
      </c>
      <c r="DO94" s="27">
        <v>181</v>
      </c>
      <c r="DP94" s="27">
        <v>21</v>
      </c>
      <c r="DQ94" s="27">
        <v>730</v>
      </c>
      <c r="DR94" s="169">
        <v>-8.4</v>
      </c>
      <c r="DS94" s="170">
        <v>-16</v>
      </c>
      <c r="DT94" s="29">
        <v>67</v>
      </c>
      <c r="DU94" s="31">
        <v>3</v>
      </c>
      <c r="DV94" s="31">
        <v>261</v>
      </c>
      <c r="DW94" s="178">
        <v>-6.4</v>
      </c>
      <c r="DX94" s="179">
        <v>-11.1</v>
      </c>
      <c r="DY94" s="32">
        <v>181</v>
      </c>
      <c r="DZ94" s="270" t="s">
        <v>69</v>
      </c>
      <c r="EA94" s="125">
        <v>659</v>
      </c>
      <c r="EB94" s="32">
        <v>181</v>
      </c>
      <c r="EC94" s="27">
        <v>21</v>
      </c>
      <c r="ED94" s="27">
        <v>730</v>
      </c>
      <c r="EE94" s="169">
        <v>-4.9000000000000004</v>
      </c>
      <c r="EF94" s="170">
        <v>-13.3</v>
      </c>
      <c r="EG94" s="29">
        <v>55</v>
      </c>
      <c r="EH94" s="31">
        <v>3</v>
      </c>
      <c r="EI94" s="31">
        <v>204</v>
      </c>
      <c r="EJ94" s="178">
        <v>-2.5</v>
      </c>
      <c r="EK94" s="179">
        <v>-6.6</v>
      </c>
      <c r="EL94" s="32">
        <v>111</v>
      </c>
      <c r="EM94" s="27">
        <v>2</v>
      </c>
      <c r="EN94" s="27">
        <v>314</v>
      </c>
      <c r="EO94" s="169">
        <v>-0.9</v>
      </c>
      <c r="EP94" s="170">
        <v>-5.8</v>
      </c>
      <c r="EQ94" s="32">
        <v>64</v>
      </c>
      <c r="ER94" s="27">
        <v>8</v>
      </c>
      <c r="ES94" s="27">
        <v>294</v>
      </c>
      <c r="ET94" s="173">
        <v>-6.3</v>
      </c>
      <c r="EU94" s="173">
        <v>-15.9</v>
      </c>
      <c r="EV94" s="112">
        <f t="shared" si="19"/>
        <v>409.125</v>
      </c>
    </row>
    <row r="95" spans="1:152" ht="16.5" thickTop="1">
      <c r="A95" s="293"/>
      <c r="B95" s="26">
        <v>40926</v>
      </c>
      <c r="C95" s="27">
        <v>121</v>
      </c>
      <c r="D95" s="27">
        <v>10</v>
      </c>
      <c r="E95" s="27">
        <f t="shared" si="41"/>
        <v>477</v>
      </c>
      <c r="F95" s="169">
        <v>-2.9</v>
      </c>
      <c r="G95" s="170">
        <v>-9.8000000000000007</v>
      </c>
      <c r="H95" s="29">
        <v>31</v>
      </c>
      <c r="I95" s="31">
        <v>4</v>
      </c>
      <c r="J95" s="31">
        <f t="shared" si="42"/>
        <v>150</v>
      </c>
      <c r="K95" s="178">
        <v>-0.2</v>
      </c>
      <c r="L95" s="179">
        <v>-7</v>
      </c>
      <c r="M95" s="27">
        <v>94</v>
      </c>
      <c r="N95" s="27">
        <v>0</v>
      </c>
      <c r="O95" s="27">
        <f t="shared" si="44"/>
        <v>411</v>
      </c>
      <c r="P95" s="169">
        <v>2</v>
      </c>
      <c r="Q95" s="170">
        <v>-9.1</v>
      </c>
      <c r="R95" s="29">
        <v>62</v>
      </c>
      <c r="S95" s="31">
        <v>0</v>
      </c>
      <c r="T95" s="31">
        <f t="shared" si="45"/>
        <v>187</v>
      </c>
      <c r="U95" s="178">
        <v>2.9</v>
      </c>
      <c r="V95" s="179">
        <v>-4.0999999999999996</v>
      </c>
      <c r="W95" s="220">
        <v>70</v>
      </c>
      <c r="X95" s="162">
        <v>1</v>
      </c>
      <c r="Y95" s="27">
        <v>340</v>
      </c>
      <c r="Z95" s="159">
        <v>-1.5</v>
      </c>
      <c r="AA95" s="221">
        <v>-11.2</v>
      </c>
      <c r="AB95" s="222">
        <v>74</v>
      </c>
      <c r="AC95" s="163">
        <v>0</v>
      </c>
      <c r="AD95" s="31">
        <f t="shared" si="46"/>
        <v>219</v>
      </c>
      <c r="AE95" s="186">
        <v>0.2</v>
      </c>
      <c r="AF95" s="223">
        <v>-8.1</v>
      </c>
      <c r="AG95" s="220">
        <v>99</v>
      </c>
      <c r="AH95" s="162">
        <v>0</v>
      </c>
      <c r="AI95" s="27">
        <v>373</v>
      </c>
      <c r="AJ95" s="193">
        <v>-2.1</v>
      </c>
      <c r="AK95" s="224">
        <v>-12.1</v>
      </c>
      <c r="AL95" s="222">
        <v>41</v>
      </c>
      <c r="AM95" s="152">
        <v>8</v>
      </c>
      <c r="AN95" s="31">
        <f t="shared" si="47"/>
        <v>151</v>
      </c>
      <c r="AO95" s="186">
        <v>-2.8</v>
      </c>
      <c r="AP95" s="223">
        <v>-8.4</v>
      </c>
      <c r="AQ95" s="220">
        <v>130</v>
      </c>
      <c r="AR95" s="162">
        <v>2</v>
      </c>
      <c r="AS95" s="27">
        <f t="shared" si="48"/>
        <v>606</v>
      </c>
      <c r="AT95" s="193">
        <v>-3.3</v>
      </c>
      <c r="AU95" s="224">
        <v>-10.199999999999999</v>
      </c>
      <c r="AV95" s="151">
        <v>12</v>
      </c>
      <c r="AW95" s="152">
        <v>0</v>
      </c>
      <c r="AX95" s="31">
        <f t="shared" si="49"/>
        <v>128</v>
      </c>
      <c r="AY95" s="186">
        <v>-0.6</v>
      </c>
      <c r="AZ95" s="190">
        <v>-7.2</v>
      </c>
      <c r="BA95" s="32">
        <v>90</v>
      </c>
      <c r="BB95" s="27">
        <v>23</v>
      </c>
      <c r="BC95" s="27">
        <f t="shared" si="50"/>
        <v>453</v>
      </c>
      <c r="BD95" s="169">
        <v>-3</v>
      </c>
      <c r="BE95" s="170">
        <v>-12.6</v>
      </c>
      <c r="BF95" s="29">
        <v>47</v>
      </c>
      <c r="BG95" s="31">
        <v>8</v>
      </c>
      <c r="BH95" s="31">
        <f t="shared" si="51"/>
        <v>200</v>
      </c>
      <c r="BI95" s="178">
        <v>-2</v>
      </c>
      <c r="BJ95" s="179">
        <v>-9.1999999999999993</v>
      </c>
      <c r="BK95" s="27">
        <v>60</v>
      </c>
      <c r="BL95" s="27">
        <v>1</v>
      </c>
      <c r="BM95" s="27">
        <f t="shared" si="52"/>
        <v>417</v>
      </c>
      <c r="BN95" s="169">
        <v>0.6</v>
      </c>
      <c r="BO95" s="170">
        <v>-6.9</v>
      </c>
      <c r="BP95" s="29">
        <v>41</v>
      </c>
      <c r="BQ95" s="31">
        <v>0</v>
      </c>
      <c r="BR95" s="31">
        <f t="shared" si="53"/>
        <v>254</v>
      </c>
      <c r="BS95" s="178">
        <v>3.4</v>
      </c>
      <c r="BT95" s="179">
        <v>-2.9</v>
      </c>
      <c r="BU95" s="27">
        <v>42</v>
      </c>
      <c r="BV95" s="27">
        <v>0</v>
      </c>
      <c r="BW95" s="27">
        <f t="shared" si="54"/>
        <v>306</v>
      </c>
      <c r="BX95" s="169">
        <v>-2.4</v>
      </c>
      <c r="BY95" s="170">
        <v>-7.7</v>
      </c>
      <c r="BZ95" s="29">
        <v>74</v>
      </c>
      <c r="CA95" s="31">
        <v>7</v>
      </c>
      <c r="CB95" s="31">
        <f t="shared" si="55"/>
        <v>279</v>
      </c>
      <c r="CC95" s="178">
        <v>-0.1</v>
      </c>
      <c r="CD95" s="179">
        <v>-4.5</v>
      </c>
      <c r="CE95" s="27">
        <v>85</v>
      </c>
      <c r="CF95" s="27">
        <v>0</v>
      </c>
      <c r="CG95" s="27">
        <f t="shared" si="56"/>
        <v>323</v>
      </c>
      <c r="CH95" s="169">
        <v>-0.9</v>
      </c>
      <c r="CI95" s="170">
        <v>-14.5</v>
      </c>
      <c r="CJ95" s="29">
        <v>37</v>
      </c>
      <c r="CK95" s="31">
        <v>0</v>
      </c>
      <c r="CL95" s="31">
        <f t="shared" si="57"/>
        <v>190</v>
      </c>
      <c r="CM95" s="178">
        <v>-2.8</v>
      </c>
      <c r="CN95" s="179">
        <v>-9.9</v>
      </c>
      <c r="CO95" s="32">
        <v>87</v>
      </c>
      <c r="CP95" s="27">
        <v>9</v>
      </c>
      <c r="CQ95" s="27">
        <f t="shared" si="58"/>
        <v>363</v>
      </c>
      <c r="CR95" s="169">
        <v>-5.7</v>
      </c>
      <c r="CS95" s="170">
        <v>-11.3</v>
      </c>
      <c r="CT95" s="29">
        <v>81</v>
      </c>
      <c r="CU95" s="31">
        <v>23</v>
      </c>
      <c r="CV95" s="31">
        <f t="shared" si="59"/>
        <v>251</v>
      </c>
      <c r="CW95" s="178">
        <v>-3.2</v>
      </c>
      <c r="CX95" s="179">
        <v>-7.4</v>
      </c>
      <c r="CY95" s="32">
        <v>115</v>
      </c>
      <c r="CZ95" s="27">
        <v>0</v>
      </c>
      <c r="DA95" s="125">
        <f t="shared" si="60"/>
        <v>421</v>
      </c>
      <c r="DB95" s="120">
        <v>128</v>
      </c>
      <c r="DC95" s="85">
        <v>2</v>
      </c>
      <c r="DD95" s="85">
        <f t="shared" si="43"/>
        <v>533</v>
      </c>
      <c r="DE95" s="169">
        <v>-3.3</v>
      </c>
      <c r="DF95" s="170">
        <v>-15</v>
      </c>
      <c r="DG95" s="29">
        <v>59</v>
      </c>
      <c r="DH95" s="31">
        <v>5</v>
      </c>
      <c r="DI95" s="31">
        <v>199</v>
      </c>
      <c r="DJ95" s="178">
        <v>-1.4</v>
      </c>
      <c r="DK95" s="179">
        <v>-10.9</v>
      </c>
      <c r="DL95" s="32">
        <v>128</v>
      </c>
      <c r="DM95" s="27">
        <v>2</v>
      </c>
      <c r="DN95" s="27">
        <v>533</v>
      </c>
      <c r="DO95" s="27">
        <v>171</v>
      </c>
      <c r="DP95" s="27">
        <v>3</v>
      </c>
      <c r="DQ95" s="27">
        <v>733</v>
      </c>
      <c r="DR95" s="169">
        <v>-8.6999999999999993</v>
      </c>
      <c r="DS95" s="170">
        <v>-15.6</v>
      </c>
      <c r="DT95" s="29">
        <v>76</v>
      </c>
      <c r="DU95" s="31">
        <v>12</v>
      </c>
      <c r="DV95" s="31">
        <v>273</v>
      </c>
      <c r="DW95" s="178">
        <v>-4.8</v>
      </c>
      <c r="DX95" s="179">
        <v>-11.5</v>
      </c>
      <c r="DY95" s="32">
        <v>171</v>
      </c>
      <c r="DZ95" s="27">
        <v>3</v>
      </c>
      <c r="EA95" s="125">
        <v>662</v>
      </c>
      <c r="EB95" s="32">
        <v>171</v>
      </c>
      <c r="EC95" s="27">
        <v>3</v>
      </c>
      <c r="ED95" s="27">
        <f>EA95+71</f>
        <v>733</v>
      </c>
      <c r="EE95" s="169">
        <v>-2.6</v>
      </c>
      <c r="EF95" s="170">
        <v>-11.3</v>
      </c>
      <c r="EG95" s="29">
        <v>53</v>
      </c>
      <c r="EH95" s="270" t="s">
        <v>69</v>
      </c>
      <c r="EI95" s="31">
        <v>204</v>
      </c>
      <c r="EJ95" s="178">
        <v>-0.2</v>
      </c>
      <c r="EK95" s="179">
        <v>-5.7</v>
      </c>
      <c r="EL95" s="32">
        <v>115</v>
      </c>
      <c r="EM95" s="27">
        <v>13</v>
      </c>
      <c r="EN95" s="27">
        <v>327</v>
      </c>
      <c r="EO95" s="169">
        <v>0.1</v>
      </c>
      <c r="EP95" s="170">
        <v>-4.8</v>
      </c>
      <c r="EQ95" s="32">
        <v>90</v>
      </c>
      <c r="ER95" s="27">
        <v>30</v>
      </c>
      <c r="ES95" s="27">
        <v>324</v>
      </c>
      <c r="ET95" s="171">
        <v>-1.1000000000000001</v>
      </c>
      <c r="EU95" s="171">
        <v>-6</v>
      </c>
      <c r="EV95" s="112">
        <f t="shared" si="19"/>
        <v>416.25</v>
      </c>
    </row>
    <row r="96" spans="1:152" ht="15.75">
      <c r="A96" s="293"/>
      <c r="B96" s="26">
        <v>40927</v>
      </c>
      <c r="C96" s="27">
        <v>114</v>
      </c>
      <c r="D96" s="27">
        <v>0</v>
      </c>
      <c r="E96" s="27">
        <f t="shared" si="41"/>
        <v>477</v>
      </c>
      <c r="F96" s="169">
        <v>3.6</v>
      </c>
      <c r="G96" s="170">
        <v>-15</v>
      </c>
      <c r="H96" s="29">
        <v>30</v>
      </c>
      <c r="I96" s="31">
        <v>0</v>
      </c>
      <c r="J96" s="31">
        <f t="shared" si="42"/>
        <v>150</v>
      </c>
      <c r="K96" s="178">
        <v>3.3</v>
      </c>
      <c r="L96" s="179">
        <v>-8.5</v>
      </c>
      <c r="M96" s="27">
        <v>88</v>
      </c>
      <c r="N96" s="27">
        <v>0</v>
      </c>
      <c r="O96" s="27">
        <f t="shared" si="44"/>
        <v>411</v>
      </c>
      <c r="P96" s="169">
        <v>-3.3</v>
      </c>
      <c r="Q96" s="170">
        <v>-10.199999999999999</v>
      </c>
      <c r="R96" s="29">
        <v>61</v>
      </c>
      <c r="S96" s="31">
        <v>4</v>
      </c>
      <c r="T96" s="31">
        <f t="shared" si="45"/>
        <v>191</v>
      </c>
      <c r="U96" s="178">
        <v>-0.3</v>
      </c>
      <c r="V96" s="179">
        <v>-6.7</v>
      </c>
      <c r="W96" s="220">
        <v>72</v>
      </c>
      <c r="X96" s="162">
        <v>5</v>
      </c>
      <c r="Y96" s="27">
        <v>345</v>
      </c>
      <c r="Z96" s="159">
        <v>-1.9</v>
      </c>
      <c r="AA96" s="221">
        <v>-11.6</v>
      </c>
      <c r="AB96" s="222">
        <v>72</v>
      </c>
      <c r="AC96" s="163">
        <v>1</v>
      </c>
      <c r="AD96" s="31">
        <f t="shared" si="46"/>
        <v>220</v>
      </c>
      <c r="AE96" s="186">
        <v>0.8</v>
      </c>
      <c r="AF96" s="223">
        <v>-6.9</v>
      </c>
      <c r="AG96" s="220">
        <v>96</v>
      </c>
      <c r="AH96" s="162">
        <v>0</v>
      </c>
      <c r="AI96" s="27">
        <v>373</v>
      </c>
      <c r="AJ96" s="193">
        <v>-2.1</v>
      </c>
      <c r="AK96" s="224">
        <v>-10.5</v>
      </c>
      <c r="AL96" s="222">
        <v>41</v>
      </c>
      <c r="AM96" s="152">
        <v>3</v>
      </c>
      <c r="AN96" s="31">
        <f t="shared" si="47"/>
        <v>154</v>
      </c>
      <c r="AO96" s="186">
        <v>-5.9</v>
      </c>
      <c r="AP96" s="223">
        <v>-9</v>
      </c>
      <c r="AQ96" s="220">
        <v>127</v>
      </c>
      <c r="AR96" s="162">
        <v>0</v>
      </c>
      <c r="AS96" s="27">
        <f t="shared" si="48"/>
        <v>606</v>
      </c>
      <c r="AT96" s="193">
        <v>-6.5</v>
      </c>
      <c r="AU96" s="224">
        <v>-10.5</v>
      </c>
      <c r="AV96" s="151">
        <v>10</v>
      </c>
      <c r="AW96" s="152">
        <v>0</v>
      </c>
      <c r="AX96" s="31">
        <f t="shared" si="49"/>
        <v>128</v>
      </c>
      <c r="AY96" s="186">
        <v>0.3</v>
      </c>
      <c r="AZ96" s="190">
        <v>-8.8000000000000007</v>
      </c>
      <c r="BA96" s="32">
        <v>86</v>
      </c>
      <c r="BB96" s="27">
        <v>3</v>
      </c>
      <c r="BC96" s="27">
        <f t="shared" si="50"/>
        <v>456</v>
      </c>
      <c r="BD96" s="169">
        <v>-0.9</v>
      </c>
      <c r="BE96" s="170">
        <v>-7.5</v>
      </c>
      <c r="BF96" s="29">
        <v>45</v>
      </c>
      <c r="BG96" s="31">
        <v>3</v>
      </c>
      <c r="BH96" s="31">
        <f t="shared" si="51"/>
        <v>203</v>
      </c>
      <c r="BI96" s="178">
        <v>1.1000000000000001</v>
      </c>
      <c r="BJ96" s="179">
        <v>-3.8</v>
      </c>
      <c r="BK96" s="27">
        <v>68</v>
      </c>
      <c r="BL96" s="27">
        <v>10</v>
      </c>
      <c r="BM96" s="27">
        <f t="shared" si="52"/>
        <v>427</v>
      </c>
      <c r="BN96" s="169">
        <v>-0.8</v>
      </c>
      <c r="BO96" s="170">
        <v>-5.4</v>
      </c>
      <c r="BP96" s="29">
        <v>49</v>
      </c>
      <c r="BQ96" s="31">
        <v>10</v>
      </c>
      <c r="BR96" s="31">
        <f t="shared" si="53"/>
        <v>264</v>
      </c>
      <c r="BS96" s="178">
        <v>0.2</v>
      </c>
      <c r="BT96" s="179">
        <v>-3</v>
      </c>
      <c r="BU96" s="27">
        <v>41</v>
      </c>
      <c r="BV96" s="27">
        <v>0</v>
      </c>
      <c r="BW96" s="27">
        <f t="shared" si="54"/>
        <v>306</v>
      </c>
      <c r="BX96" s="169">
        <v>-1.7</v>
      </c>
      <c r="BY96" s="170">
        <v>-8.1</v>
      </c>
      <c r="BZ96" s="29">
        <v>72</v>
      </c>
      <c r="CA96" s="31">
        <v>2</v>
      </c>
      <c r="CB96" s="31">
        <f t="shared" si="55"/>
        <v>281</v>
      </c>
      <c r="CC96" s="178">
        <v>0.5</v>
      </c>
      <c r="CD96" s="179">
        <v>-5.3</v>
      </c>
      <c r="CE96" s="27">
        <v>79</v>
      </c>
      <c r="CF96" s="27">
        <v>0</v>
      </c>
      <c r="CG96" s="27">
        <f t="shared" si="56"/>
        <v>323</v>
      </c>
      <c r="CH96" s="169">
        <v>-0.4</v>
      </c>
      <c r="CI96" s="170">
        <v>-2.8</v>
      </c>
      <c r="CJ96" s="29">
        <v>58</v>
      </c>
      <c r="CK96" s="31">
        <v>22</v>
      </c>
      <c r="CL96" s="31">
        <f t="shared" si="57"/>
        <v>212</v>
      </c>
      <c r="CM96" s="178">
        <v>0.1</v>
      </c>
      <c r="CN96" s="179">
        <v>-3.6</v>
      </c>
      <c r="CO96" s="32">
        <v>83</v>
      </c>
      <c r="CP96" s="27">
        <v>0</v>
      </c>
      <c r="CQ96" s="27">
        <f t="shared" si="58"/>
        <v>363</v>
      </c>
      <c r="CR96" s="169">
        <v>-3</v>
      </c>
      <c r="CS96" s="170">
        <v>-8.6999999999999993</v>
      </c>
      <c r="CT96" s="29">
        <v>76</v>
      </c>
      <c r="CU96" s="31">
        <v>1</v>
      </c>
      <c r="CV96" s="31">
        <f t="shared" si="59"/>
        <v>252</v>
      </c>
      <c r="CW96" s="178">
        <v>-0.8</v>
      </c>
      <c r="CX96" s="179">
        <v>-6.2</v>
      </c>
      <c r="CY96" s="32">
        <v>110</v>
      </c>
      <c r="CZ96" s="27">
        <v>0</v>
      </c>
      <c r="DA96" s="125">
        <f t="shared" si="60"/>
        <v>421</v>
      </c>
      <c r="DB96" s="120">
        <v>149</v>
      </c>
      <c r="DC96" s="85">
        <v>22</v>
      </c>
      <c r="DD96" s="85">
        <f t="shared" si="43"/>
        <v>555</v>
      </c>
      <c r="DE96" s="169">
        <v>-5.5</v>
      </c>
      <c r="DF96" s="170">
        <v>-13.5</v>
      </c>
      <c r="DG96" s="29">
        <v>57</v>
      </c>
      <c r="DH96" s="31">
        <v>2</v>
      </c>
      <c r="DI96" s="31">
        <v>201</v>
      </c>
      <c r="DJ96" s="178">
        <v>-2.4</v>
      </c>
      <c r="DK96" s="179">
        <v>-9.1999999999999993</v>
      </c>
      <c r="DL96" s="32">
        <v>149</v>
      </c>
      <c r="DM96" s="27">
        <v>22</v>
      </c>
      <c r="DN96" s="27">
        <v>555</v>
      </c>
      <c r="DO96" s="27">
        <v>163</v>
      </c>
      <c r="DP96" s="27">
        <v>4</v>
      </c>
      <c r="DQ96" s="27">
        <v>737</v>
      </c>
      <c r="DR96" s="169">
        <v>-1.2</v>
      </c>
      <c r="DS96" s="170">
        <v>-10.9</v>
      </c>
      <c r="DT96" s="29">
        <v>82</v>
      </c>
      <c r="DU96" s="31">
        <v>11</v>
      </c>
      <c r="DV96" s="31">
        <v>284</v>
      </c>
      <c r="DW96" s="178">
        <v>-0.3</v>
      </c>
      <c r="DX96" s="179">
        <v>-2.9</v>
      </c>
      <c r="DY96" s="32">
        <v>163</v>
      </c>
      <c r="DZ96" s="27">
        <v>4</v>
      </c>
      <c r="EA96" s="125">
        <v>666</v>
      </c>
      <c r="EB96" s="32">
        <v>163</v>
      </c>
      <c r="EC96" s="27">
        <v>4</v>
      </c>
      <c r="ED96" s="27">
        <f t="shared" ref="ED96:ED108" si="61">EA96+71</f>
        <v>737</v>
      </c>
      <c r="EE96" s="169">
        <v>-3.5</v>
      </c>
      <c r="EF96" s="170">
        <v>-11.8</v>
      </c>
      <c r="EG96" s="29">
        <v>52</v>
      </c>
      <c r="EH96" s="270" t="s">
        <v>69</v>
      </c>
      <c r="EI96" s="31">
        <v>204</v>
      </c>
      <c r="EJ96" s="178">
        <v>-0.3</v>
      </c>
      <c r="EK96" s="179">
        <v>-8.1</v>
      </c>
      <c r="EL96" s="32">
        <v>113</v>
      </c>
      <c r="EM96" s="27">
        <v>8</v>
      </c>
      <c r="EN96" s="27">
        <v>335</v>
      </c>
      <c r="EO96" s="169">
        <v>-0.2</v>
      </c>
      <c r="EP96" s="170">
        <v>-4.2</v>
      </c>
      <c r="EQ96" s="32">
        <v>97</v>
      </c>
      <c r="ER96" s="27">
        <v>13</v>
      </c>
      <c r="ES96" s="27">
        <v>337</v>
      </c>
      <c r="ET96" s="169">
        <v>0.1</v>
      </c>
      <c r="EU96" s="169">
        <v>-4.2</v>
      </c>
      <c r="EV96" s="112">
        <f t="shared" si="19"/>
        <v>422.125</v>
      </c>
    </row>
    <row r="97" spans="1:152" ht="15.75">
      <c r="A97" s="293"/>
      <c r="B97" s="26">
        <v>40928</v>
      </c>
      <c r="C97" s="27">
        <v>100</v>
      </c>
      <c r="D97" s="27">
        <v>1</v>
      </c>
      <c r="E97" s="27">
        <f t="shared" si="41"/>
        <v>478</v>
      </c>
      <c r="F97" s="169">
        <v>4.5999999999999996</v>
      </c>
      <c r="G97" s="170">
        <v>-1.3</v>
      </c>
      <c r="H97" s="29">
        <v>28</v>
      </c>
      <c r="I97" s="31">
        <v>0</v>
      </c>
      <c r="J97" s="31">
        <f t="shared" si="42"/>
        <v>150</v>
      </c>
      <c r="K97" s="178">
        <v>5.4</v>
      </c>
      <c r="L97" s="179">
        <v>0.5</v>
      </c>
      <c r="M97" s="27">
        <v>85</v>
      </c>
      <c r="N97" s="27">
        <v>0</v>
      </c>
      <c r="O97" s="27">
        <f t="shared" si="44"/>
        <v>411</v>
      </c>
      <c r="P97" s="169">
        <v>-5.0999999999999996</v>
      </c>
      <c r="Q97" s="170">
        <v>-14</v>
      </c>
      <c r="R97" s="29">
        <v>68</v>
      </c>
      <c r="S97" s="31">
        <v>11</v>
      </c>
      <c r="T97" s="31">
        <f t="shared" si="45"/>
        <v>202</v>
      </c>
      <c r="U97" s="178">
        <v>-2.6</v>
      </c>
      <c r="V97" s="179">
        <v>-9.3000000000000007</v>
      </c>
      <c r="W97" s="220">
        <v>78</v>
      </c>
      <c r="X97" s="162">
        <v>7</v>
      </c>
      <c r="Y97" s="27">
        <v>352</v>
      </c>
      <c r="Z97" s="159">
        <v>1</v>
      </c>
      <c r="AA97" s="221">
        <v>-6.6</v>
      </c>
      <c r="AB97" s="222">
        <v>70</v>
      </c>
      <c r="AC97" s="163">
        <v>0</v>
      </c>
      <c r="AD97" s="31">
        <f t="shared" si="46"/>
        <v>220</v>
      </c>
      <c r="AE97" s="186">
        <v>-1.5</v>
      </c>
      <c r="AF97" s="223">
        <v>-8.1999999999999993</v>
      </c>
      <c r="AG97" s="220">
        <v>94</v>
      </c>
      <c r="AH97" s="162">
        <v>0</v>
      </c>
      <c r="AI97" s="27">
        <v>373</v>
      </c>
      <c r="AJ97" s="193">
        <v>-5.3</v>
      </c>
      <c r="AK97" s="224">
        <v>-14.1</v>
      </c>
      <c r="AL97" s="222">
        <v>50</v>
      </c>
      <c r="AM97" s="152">
        <v>14</v>
      </c>
      <c r="AN97" s="31">
        <f t="shared" si="47"/>
        <v>168</v>
      </c>
      <c r="AO97" s="186">
        <v>-3.9</v>
      </c>
      <c r="AP97" s="223">
        <v>-9.9</v>
      </c>
      <c r="AQ97" s="220">
        <v>141</v>
      </c>
      <c r="AR97" s="162">
        <v>14</v>
      </c>
      <c r="AS97" s="27">
        <f t="shared" si="48"/>
        <v>620</v>
      </c>
      <c r="AT97" s="193">
        <v>-5.5</v>
      </c>
      <c r="AU97" s="224">
        <v>-9.9</v>
      </c>
      <c r="AV97" s="151">
        <v>15</v>
      </c>
      <c r="AW97" s="152">
        <v>5</v>
      </c>
      <c r="AX97" s="31">
        <f t="shared" si="49"/>
        <v>133</v>
      </c>
      <c r="AY97" s="186">
        <v>1.1000000000000001</v>
      </c>
      <c r="AZ97" s="190">
        <v>-2.4</v>
      </c>
      <c r="BA97" s="32">
        <v>86</v>
      </c>
      <c r="BB97" s="27">
        <v>6</v>
      </c>
      <c r="BC97" s="27">
        <f t="shared" si="50"/>
        <v>462</v>
      </c>
      <c r="BD97" s="169">
        <v>-0.1</v>
      </c>
      <c r="BE97" s="170">
        <v>-7.8</v>
      </c>
      <c r="BF97" s="29">
        <v>42</v>
      </c>
      <c r="BG97" s="31">
        <v>0</v>
      </c>
      <c r="BH97" s="31">
        <f t="shared" si="51"/>
        <v>203</v>
      </c>
      <c r="BI97" s="178">
        <v>1.3</v>
      </c>
      <c r="BJ97" s="179">
        <v>-5.0999999999999996</v>
      </c>
      <c r="BK97" s="27">
        <v>65</v>
      </c>
      <c r="BL97" s="27">
        <v>1</v>
      </c>
      <c r="BM97" s="27">
        <f t="shared" si="52"/>
        <v>428</v>
      </c>
      <c r="BN97" s="169">
        <v>0.2</v>
      </c>
      <c r="BO97" s="170">
        <v>-7.4</v>
      </c>
      <c r="BP97" s="29">
        <v>45</v>
      </c>
      <c r="BQ97" s="31">
        <v>0</v>
      </c>
      <c r="BR97" s="31">
        <f t="shared" si="53"/>
        <v>264</v>
      </c>
      <c r="BS97" s="178">
        <v>2.6</v>
      </c>
      <c r="BT97" s="179">
        <v>-5.6</v>
      </c>
      <c r="BU97" s="27">
        <v>41</v>
      </c>
      <c r="BV97" s="27">
        <v>1</v>
      </c>
      <c r="BW97" s="27">
        <f t="shared" si="54"/>
        <v>307</v>
      </c>
      <c r="BX97" s="169">
        <v>-1.9</v>
      </c>
      <c r="BY97" s="170">
        <v>-11.3</v>
      </c>
      <c r="BZ97" s="29">
        <v>72</v>
      </c>
      <c r="CA97" s="31">
        <v>4</v>
      </c>
      <c r="CB97" s="31">
        <f t="shared" si="55"/>
        <v>285</v>
      </c>
      <c r="CC97" s="178">
        <v>-1.1000000000000001</v>
      </c>
      <c r="CD97" s="179">
        <v>-7</v>
      </c>
      <c r="CE97" s="27">
        <v>75</v>
      </c>
      <c r="CF97" s="27">
        <v>0</v>
      </c>
      <c r="CG97" s="27">
        <f t="shared" si="56"/>
        <v>323</v>
      </c>
      <c r="CH97" s="169">
        <v>0.2</v>
      </c>
      <c r="CI97" s="170">
        <v>-6.1</v>
      </c>
      <c r="CJ97" s="29">
        <v>53</v>
      </c>
      <c r="CK97" s="31">
        <v>0</v>
      </c>
      <c r="CL97" s="31">
        <f t="shared" si="57"/>
        <v>212</v>
      </c>
      <c r="CM97" s="178">
        <v>1</v>
      </c>
      <c r="CN97" s="179">
        <v>-2.8</v>
      </c>
      <c r="CO97" s="32">
        <v>92</v>
      </c>
      <c r="CP97" s="27">
        <v>11</v>
      </c>
      <c r="CQ97" s="27">
        <f t="shared" si="58"/>
        <v>374</v>
      </c>
      <c r="CR97" s="169">
        <v>-3</v>
      </c>
      <c r="CS97" s="170">
        <v>-9.6999999999999993</v>
      </c>
      <c r="CT97" s="29">
        <v>74</v>
      </c>
      <c r="CU97" s="31">
        <v>1</v>
      </c>
      <c r="CV97" s="31">
        <f t="shared" si="59"/>
        <v>253</v>
      </c>
      <c r="CW97" s="178">
        <v>-1.2</v>
      </c>
      <c r="CX97" s="179">
        <v>-6.9</v>
      </c>
      <c r="CY97" s="32">
        <v>105</v>
      </c>
      <c r="CZ97" s="27">
        <v>0</v>
      </c>
      <c r="DA97" s="125">
        <f t="shared" si="60"/>
        <v>421</v>
      </c>
      <c r="DB97" s="120">
        <v>138</v>
      </c>
      <c r="DC97" s="85">
        <v>1</v>
      </c>
      <c r="DD97" s="85">
        <f t="shared" si="43"/>
        <v>556</v>
      </c>
      <c r="DE97" s="169">
        <v>-6.5</v>
      </c>
      <c r="DF97" s="170">
        <v>-16.399999999999999</v>
      </c>
      <c r="DG97" s="29">
        <v>60</v>
      </c>
      <c r="DH97" s="31">
        <v>6</v>
      </c>
      <c r="DI97" s="31">
        <v>207</v>
      </c>
      <c r="DJ97" s="178">
        <v>-3.5</v>
      </c>
      <c r="DK97" s="179">
        <v>-9.9</v>
      </c>
      <c r="DL97" s="32">
        <v>138</v>
      </c>
      <c r="DM97" s="27">
        <v>1</v>
      </c>
      <c r="DN97" s="27">
        <v>556</v>
      </c>
      <c r="DO97" s="27">
        <v>156</v>
      </c>
      <c r="DP97" s="270" t="s">
        <v>69</v>
      </c>
      <c r="DQ97" s="27">
        <v>737</v>
      </c>
      <c r="DR97" s="169">
        <v>-0.5</v>
      </c>
      <c r="DS97" s="170">
        <v>-8.5</v>
      </c>
      <c r="DT97" s="29">
        <v>92</v>
      </c>
      <c r="DU97" s="31">
        <v>14</v>
      </c>
      <c r="DV97" s="31">
        <v>298</v>
      </c>
      <c r="DW97" s="178">
        <v>0.3</v>
      </c>
      <c r="DX97" s="179">
        <v>-2.1</v>
      </c>
      <c r="DY97" s="32">
        <v>156</v>
      </c>
      <c r="DZ97" s="270" t="s">
        <v>69</v>
      </c>
      <c r="EA97" s="125">
        <v>666</v>
      </c>
      <c r="EB97" s="32">
        <v>156</v>
      </c>
      <c r="EC97" s="270" t="s">
        <v>69</v>
      </c>
      <c r="ED97" s="27">
        <f t="shared" si="61"/>
        <v>737</v>
      </c>
      <c r="EE97" s="169">
        <v>-5.6</v>
      </c>
      <c r="EF97" s="170">
        <v>-14</v>
      </c>
      <c r="EG97" s="29">
        <v>51</v>
      </c>
      <c r="EH97" s="270" t="s">
        <v>69</v>
      </c>
      <c r="EI97" s="31">
        <v>204</v>
      </c>
      <c r="EJ97" s="178">
        <v>-2.2000000000000002</v>
      </c>
      <c r="EK97" s="179">
        <v>-9</v>
      </c>
      <c r="EL97" s="32">
        <v>104</v>
      </c>
      <c r="EM97" s="27">
        <v>3</v>
      </c>
      <c r="EN97" s="27">
        <v>338</v>
      </c>
      <c r="EO97" s="169">
        <v>-2.2000000000000002</v>
      </c>
      <c r="EP97" s="170">
        <v>-10.8</v>
      </c>
      <c r="EQ97" s="32">
        <v>81</v>
      </c>
      <c r="ER97" s="27">
        <v>2</v>
      </c>
      <c r="ES97" s="27">
        <v>339</v>
      </c>
      <c r="ET97" s="169">
        <v>4.9000000000000004</v>
      </c>
      <c r="EU97" s="169">
        <v>-3.5</v>
      </c>
      <c r="EV97" s="112">
        <f t="shared" si="19"/>
        <v>424.375</v>
      </c>
    </row>
    <row r="98" spans="1:152" ht="15.75">
      <c r="A98" s="293"/>
      <c r="B98" s="26">
        <v>40929</v>
      </c>
      <c r="C98" s="27">
        <v>94</v>
      </c>
      <c r="D98" s="27">
        <v>0</v>
      </c>
      <c r="E98" s="27">
        <f t="shared" si="41"/>
        <v>478</v>
      </c>
      <c r="F98" s="169">
        <v>-0.5</v>
      </c>
      <c r="G98" s="170">
        <v>-6.3</v>
      </c>
      <c r="H98" s="29">
        <v>25</v>
      </c>
      <c r="I98" s="31">
        <v>0</v>
      </c>
      <c r="J98" s="31">
        <f t="shared" si="42"/>
        <v>150</v>
      </c>
      <c r="K98" s="178">
        <v>1.6</v>
      </c>
      <c r="L98" s="179">
        <v>-2.5</v>
      </c>
      <c r="M98" s="27">
        <v>84</v>
      </c>
      <c r="N98" s="27">
        <v>3</v>
      </c>
      <c r="O98" s="27">
        <f t="shared" si="44"/>
        <v>414</v>
      </c>
      <c r="P98" s="169">
        <v>-5.6</v>
      </c>
      <c r="Q98" s="170">
        <v>-13.7</v>
      </c>
      <c r="R98" s="29">
        <v>63</v>
      </c>
      <c r="S98" s="31">
        <v>3</v>
      </c>
      <c r="T98" s="31">
        <f t="shared" si="45"/>
        <v>205</v>
      </c>
      <c r="U98" s="178">
        <v>-4.8</v>
      </c>
      <c r="V98" s="179">
        <v>-10.6</v>
      </c>
      <c r="W98" s="220">
        <v>80</v>
      </c>
      <c r="X98" s="162">
        <v>5</v>
      </c>
      <c r="Y98" s="27">
        <v>357</v>
      </c>
      <c r="Z98" s="159">
        <v>-4.7</v>
      </c>
      <c r="AA98" s="221">
        <v>-9.9</v>
      </c>
      <c r="AB98" s="222">
        <v>68</v>
      </c>
      <c r="AC98" s="163">
        <v>0</v>
      </c>
      <c r="AD98" s="31">
        <f t="shared" si="46"/>
        <v>220</v>
      </c>
      <c r="AE98" s="186">
        <v>-0.2</v>
      </c>
      <c r="AF98" s="223">
        <v>-10.199999999999999</v>
      </c>
      <c r="AG98" s="220">
        <v>92</v>
      </c>
      <c r="AH98" s="162">
        <v>0</v>
      </c>
      <c r="AI98" s="27">
        <v>373</v>
      </c>
      <c r="AJ98" s="193">
        <v>-2.5</v>
      </c>
      <c r="AK98" s="224">
        <v>-16.2</v>
      </c>
      <c r="AL98" s="222">
        <v>45</v>
      </c>
      <c r="AM98" s="152">
        <v>0</v>
      </c>
      <c r="AN98" s="31">
        <f t="shared" si="47"/>
        <v>168</v>
      </c>
      <c r="AO98" s="186">
        <v>3.8</v>
      </c>
      <c r="AP98" s="223">
        <v>-5.0999999999999996</v>
      </c>
      <c r="AQ98" s="220">
        <v>136</v>
      </c>
      <c r="AR98" s="162">
        <v>4</v>
      </c>
      <c r="AS98" s="27">
        <f t="shared" si="48"/>
        <v>624</v>
      </c>
      <c r="AT98" s="193">
        <v>2.9</v>
      </c>
      <c r="AU98" s="224">
        <v>-6.3</v>
      </c>
      <c r="AV98" s="151">
        <v>38</v>
      </c>
      <c r="AW98" s="152">
        <v>27</v>
      </c>
      <c r="AX98" s="31">
        <f t="shared" si="49"/>
        <v>160</v>
      </c>
      <c r="AY98" s="186">
        <v>0</v>
      </c>
      <c r="AZ98" s="190">
        <v>-3.2</v>
      </c>
      <c r="BA98" s="32">
        <v>88</v>
      </c>
      <c r="BB98" s="34">
        <v>8</v>
      </c>
      <c r="BC98" s="27">
        <f t="shared" si="50"/>
        <v>470</v>
      </c>
      <c r="BD98" s="169">
        <v>-4.5999999999999996</v>
      </c>
      <c r="BE98" s="170">
        <v>-8.6</v>
      </c>
      <c r="BF98" s="29">
        <v>42</v>
      </c>
      <c r="BG98" s="31">
        <v>2</v>
      </c>
      <c r="BH98" s="31">
        <f t="shared" si="51"/>
        <v>205</v>
      </c>
      <c r="BI98" s="178">
        <v>-2.8</v>
      </c>
      <c r="BJ98" s="179">
        <v>-7.5</v>
      </c>
      <c r="BK98" s="27">
        <v>68</v>
      </c>
      <c r="BL98" s="34">
        <v>5</v>
      </c>
      <c r="BM98" s="27">
        <f t="shared" si="52"/>
        <v>433</v>
      </c>
      <c r="BN98" s="169">
        <v>-2.6</v>
      </c>
      <c r="BO98" s="170">
        <v>-10.9</v>
      </c>
      <c r="BP98" s="29">
        <v>44</v>
      </c>
      <c r="BQ98" s="31">
        <v>1</v>
      </c>
      <c r="BR98" s="31">
        <f t="shared" si="53"/>
        <v>265</v>
      </c>
      <c r="BS98" s="178">
        <v>-1.2</v>
      </c>
      <c r="BT98" s="179">
        <v>-9.6</v>
      </c>
      <c r="BU98" s="27">
        <v>41</v>
      </c>
      <c r="BV98" s="34">
        <v>0</v>
      </c>
      <c r="BW98" s="27">
        <f t="shared" si="54"/>
        <v>307</v>
      </c>
      <c r="BX98" s="169">
        <v>-4.0999999999999996</v>
      </c>
      <c r="BY98" s="170">
        <v>-13.5</v>
      </c>
      <c r="BZ98" s="29">
        <v>71</v>
      </c>
      <c r="CA98" s="31">
        <v>2</v>
      </c>
      <c r="CB98" s="31">
        <f t="shared" si="55"/>
        <v>287</v>
      </c>
      <c r="CC98" s="178">
        <v>-1.8</v>
      </c>
      <c r="CD98" s="179">
        <v>-9.1999999999999993</v>
      </c>
      <c r="CE98" s="27">
        <v>72</v>
      </c>
      <c r="CF98" s="34">
        <v>0</v>
      </c>
      <c r="CG98" s="27">
        <f t="shared" si="56"/>
        <v>323</v>
      </c>
      <c r="CH98" s="169">
        <v>-3.1</v>
      </c>
      <c r="CI98" s="170">
        <v>-8.9</v>
      </c>
      <c r="CJ98" s="29">
        <v>54</v>
      </c>
      <c r="CK98" s="31">
        <v>4</v>
      </c>
      <c r="CL98" s="31">
        <f t="shared" si="57"/>
        <v>216</v>
      </c>
      <c r="CM98" s="178">
        <v>0.2</v>
      </c>
      <c r="CN98" s="179">
        <v>-4.5</v>
      </c>
      <c r="CO98" s="32">
        <v>101</v>
      </c>
      <c r="CP98" s="34">
        <v>13</v>
      </c>
      <c r="CQ98" s="27">
        <f t="shared" si="58"/>
        <v>387</v>
      </c>
      <c r="CR98" s="169">
        <v>-0.6</v>
      </c>
      <c r="CS98" s="170">
        <v>-7.9</v>
      </c>
      <c r="CT98" s="29">
        <v>87</v>
      </c>
      <c r="CU98" s="31">
        <v>19</v>
      </c>
      <c r="CV98" s="31">
        <f t="shared" si="59"/>
        <v>272</v>
      </c>
      <c r="CW98" s="178">
        <v>1.7</v>
      </c>
      <c r="CX98" s="179">
        <v>-6.5</v>
      </c>
      <c r="CY98" s="32">
        <v>102</v>
      </c>
      <c r="CZ98" s="34">
        <v>0</v>
      </c>
      <c r="DA98" s="125">
        <f t="shared" si="60"/>
        <v>421</v>
      </c>
      <c r="DB98" s="120">
        <v>132</v>
      </c>
      <c r="DC98" s="85">
        <v>0</v>
      </c>
      <c r="DD98" s="85">
        <f t="shared" si="43"/>
        <v>556</v>
      </c>
      <c r="DE98" s="169">
        <v>-3.6</v>
      </c>
      <c r="DF98" s="170">
        <v>-14.2</v>
      </c>
      <c r="DG98" s="29">
        <v>57</v>
      </c>
      <c r="DH98" s="31">
        <v>0</v>
      </c>
      <c r="DI98" s="31">
        <v>207</v>
      </c>
      <c r="DJ98" s="178">
        <v>-3.1</v>
      </c>
      <c r="DK98" s="179">
        <v>-11.4</v>
      </c>
      <c r="DL98" s="32">
        <v>132</v>
      </c>
      <c r="DM98" s="28" t="s">
        <v>69</v>
      </c>
      <c r="DN98" s="27">
        <v>556</v>
      </c>
      <c r="DO98" s="27">
        <v>149</v>
      </c>
      <c r="DP98" s="270" t="s">
        <v>69</v>
      </c>
      <c r="DQ98" s="27">
        <v>737</v>
      </c>
      <c r="DR98" s="169">
        <v>-0.4</v>
      </c>
      <c r="DS98" s="170">
        <v>-9.5</v>
      </c>
      <c r="DT98" s="29">
        <v>91</v>
      </c>
      <c r="DU98" s="31">
        <v>5</v>
      </c>
      <c r="DV98" s="31">
        <v>303</v>
      </c>
      <c r="DW98" s="178">
        <v>0</v>
      </c>
      <c r="DX98" s="179">
        <v>-2.8</v>
      </c>
      <c r="DY98" s="32">
        <v>149</v>
      </c>
      <c r="DZ98" s="270" t="s">
        <v>69</v>
      </c>
      <c r="EA98" s="125">
        <v>666</v>
      </c>
      <c r="EB98" s="32">
        <v>149</v>
      </c>
      <c r="EC98" s="270" t="s">
        <v>69</v>
      </c>
      <c r="ED98" s="27">
        <f t="shared" si="61"/>
        <v>737</v>
      </c>
      <c r="EE98" s="169">
        <v>-2.5</v>
      </c>
      <c r="EF98" s="170">
        <v>-14.1</v>
      </c>
      <c r="EG98" s="29">
        <v>50</v>
      </c>
      <c r="EH98" s="31">
        <v>1</v>
      </c>
      <c r="EI98" s="31">
        <v>205</v>
      </c>
      <c r="EJ98" s="178">
        <v>-0.8</v>
      </c>
      <c r="EK98" s="179">
        <v>-9.9</v>
      </c>
      <c r="EL98" s="32">
        <v>102</v>
      </c>
      <c r="EM98" s="27">
        <v>3</v>
      </c>
      <c r="EN98" s="27">
        <v>341</v>
      </c>
      <c r="EO98" s="169">
        <v>-2.6</v>
      </c>
      <c r="EP98" s="170">
        <v>-7.7</v>
      </c>
      <c r="EQ98" s="32">
        <v>57</v>
      </c>
      <c r="ER98" s="27">
        <v>4</v>
      </c>
      <c r="ES98" s="27">
        <v>343</v>
      </c>
      <c r="ET98" s="169">
        <v>-1.8</v>
      </c>
      <c r="EU98" s="169">
        <v>-6.4</v>
      </c>
      <c r="EV98" s="112">
        <f t="shared" si="19"/>
        <v>426.875</v>
      </c>
    </row>
    <row r="99" spans="1:152" ht="15.75">
      <c r="A99" s="293"/>
      <c r="B99" s="26">
        <v>40930</v>
      </c>
      <c r="C99" s="27">
        <v>93</v>
      </c>
      <c r="D99" s="27">
        <v>0</v>
      </c>
      <c r="E99" s="27">
        <f t="shared" si="41"/>
        <v>478</v>
      </c>
      <c r="F99" s="169">
        <v>2.9</v>
      </c>
      <c r="G99" s="170">
        <v>-5.8</v>
      </c>
      <c r="H99" s="29">
        <v>25</v>
      </c>
      <c r="I99" s="31">
        <v>0</v>
      </c>
      <c r="J99" s="31">
        <f t="shared" si="42"/>
        <v>150</v>
      </c>
      <c r="K99" s="178">
        <v>5.0999999999999996</v>
      </c>
      <c r="L99" s="179">
        <v>-2.2999999999999998</v>
      </c>
      <c r="M99" s="27">
        <v>86</v>
      </c>
      <c r="N99" s="27">
        <v>3</v>
      </c>
      <c r="O99" s="27">
        <f t="shared" si="44"/>
        <v>417</v>
      </c>
      <c r="P99" s="169">
        <v>-2.7</v>
      </c>
      <c r="Q99" s="170">
        <v>-6.6</v>
      </c>
      <c r="R99" s="29">
        <v>64</v>
      </c>
      <c r="S99" s="31">
        <v>4</v>
      </c>
      <c r="T99" s="31">
        <f t="shared" si="45"/>
        <v>209</v>
      </c>
      <c r="U99" s="178">
        <v>1</v>
      </c>
      <c r="V99" s="179">
        <v>-5.6</v>
      </c>
      <c r="W99" s="220">
        <v>109</v>
      </c>
      <c r="X99" s="162">
        <v>31</v>
      </c>
      <c r="Y99" s="27">
        <v>388</v>
      </c>
      <c r="Z99" s="159">
        <v>-5.8</v>
      </c>
      <c r="AA99" s="221">
        <v>-10.199999999999999</v>
      </c>
      <c r="AB99" s="222">
        <v>73</v>
      </c>
      <c r="AC99" s="163">
        <v>6</v>
      </c>
      <c r="AD99" s="31">
        <f t="shared" si="46"/>
        <v>226</v>
      </c>
      <c r="AE99" s="186">
        <v>-2.2000000000000002</v>
      </c>
      <c r="AF99" s="223">
        <v>-4.3</v>
      </c>
      <c r="AG99" s="220">
        <v>90</v>
      </c>
      <c r="AH99" s="162">
        <v>0</v>
      </c>
      <c r="AI99" s="27">
        <v>373</v>
      </c>
      <c r="AJ99" s="193">
        <v>-2.9</v>
      </c>
      <c r="AK99" s="224">
        <v>-12</v>
      </c>
      <c r="AL99" s="222">
        <v>43</v>
      </c>
      <c r="AM99" s="152">
        <v>0</v>
      </c>
      <c r="AN99" s="31">
        <f t="shared" si="47"/>
        <v>168</v>
      </c>
      <c r="AO99" s="186">
        <v>2.2000000000000002</v>
      </c>
      <c r="AP99" s="223">
        <v>-3.7</v>
      </c>
      <c r="AQ99" s="220">
        <v>130</v>
      </c>
      <c r="AR99" s="162">
        <v>0</v>
      </c>
      <c r="AS99" s="27">
        <f t="shared" si="48"/>
        <v>624</v>
      </c>
      <c r="AT99" s="193">
        <v>0.8</v>
      </c>
      <c r="AU99" s="224">
        <v>-10.1</v>
      </c>
      <c r="AV99" s="151">
        <v>33</v>
      </c>
      <c r="AW99" s="152">
        <v>2</v>
      </c>
      <c r="AX99" s="31">
        <f t="shared" si="49"/>
        <v>162</v>
      </c>
      <c r="AY99" s="186">
        <v>3.8</v>
      </c>
      <c r="AZ99" s="190">
        <v>-5.5</v>
      </c>
      <c r="BA99" s="32">
        <v>117</v>
      </c>
      <c r="BB99" s="34">
        <v>35</v>
      </c>
      <c r="BC99" s="27">
        <f t="shared" si="50"/>
        <v>505</v>
      </c>
      <c r="BD99" s="169">
        <v>-2.9</v>
      </c>
      <c r="BE99" s="170">
        <v>-8.6</v>
      </c>
      <c r="BF99" s="29">
        <v>41</v>
      </c>
      <c r="BG99" s="31">
        <v>1</v>
      </c>
      <c r="BH99" s="31">
        <f t="shared" si="51"/>
        <v>206</v>
      </c>
      <c r="BI99" s="178">
        <v>-1.4</v>
      </c>
      <c r="BJ99" s="179">
        <v>-7.7</v>
      </c>
      <c r="BK99" s="27">
        <v>73</v>
      </c>
      <c r="BL99" s="34">
        <v>13</v>
      </c>
      <c r="BM99" s="27">
        <f t="shared" si="52"/>
        <v>446</v>
      </c>
      <c r="BN99" s="169">
        <v>-4.2</v>
      </c>
      <c r="BO99" s="170">
        <v>-11.3</v>
      </c>
      <c r="BP99" s="29">
        <v>43</v>
      </c>
      <c r="BQ99" s="31">
        <v>0</v>
      </c>
      <c r="BR99" s="31">
        <f t="shared" si="53"/>
        <v>265</v>
      </c>
      <c r="BS99" s="178">
        <v>-4.3</v>
      </c>
      <c r="BT99" s="179">
        <v>-9.3000000000000007</v>
      </c>
      <c r="BU99" s="27">
        <v>41</v>
      </c>
      <c r="BV99" s="34">
        <v>0</v>
      </c>
      <c r="BW99" s="27">
        <f t="shared" si="54"/>
        <v>307</v>
      </c>
      <c r="BX99" s="169">
        <v>-5.2</v>
      </c>
      <c r="BY99" s="170">
        <v>-14.2</v>
      </c>
      <c r="BZ99" s="29">
        <v>68</v>
      </c>
      <c r="CA99" s="31">
        <v>0</v>
      </c>
      <c r="CB99" s="31">
        <f t="shared" si="55"/>
        <v>287</v>
      </c>
      <c r="CC99" s="178">
        <v>-2.8</v>
      </c>
      <c r="CD99" s="179">
        <v>-8.4</v>
      </c>
      <c r="CE99" s="27">
        <v>73</v>
      </c>
      <c r="CF99" s="34">
        <v>3</v>
      </c>
      <c r="CG99" s="27">
        <f t="shared" si="56"/>
        <v>326</v>
      </c>
      <c r="CH99" s="169">
        <v>-2.6</v>
      </c>
      <c r="CI99" s="170">
        <v>-10.199999999999999</v>
      </c>
      <c r="CJ99" s="29">
        <v>54</v>
      </c>
      <c r="CK99" s="31">
        <v>2</v>
      </c>
      <c r="CL99" s="31">
        <f t="shared" si="57"/>
        <v>218</v>
      </c>
      <c r="CM99" s="178">
        <v>0.2</v>
      </c>
      <c r="CN99" s="179">
        <v>-5</v>
      </c>
      <c r="CO99" s="32">
        <v>93</v>
      </c>
      <c r="CP99" s="34">
        <v>0</v>
      </c>
      <c r="CQ99" s="27">
        <f t="shared" si="58"/>
        <v>387</v>
      </c>
      <c r="CR99" s="169">
        <v>-0.7</v>
      </c>
      <c r="CS99" s="170">
        <v>-7.6</v>
      </c>
      <c r="CT99" s="29">
        <v>82</v>
      </c>
      <c r="CU99" s="31">
        <v>0</v>
      </c>
      <c r="CV99" s="31">
        <f t="shared" si="59"/>
        <v>272</v>
      </c>
      <c r="CW99" s="178">
        <v>2.9</v>
      </c>
      <c r="CX99" s="179">
        <v>-3</v>
      </c>
      <c r="CY99" s="32">
        <v>109</v>
      </c>
      <c r="CZ99" s="34">
        <v>8</v>
      </c>
      <c r="DA99" s="125">
        <f t="shared" si="60"/>
        <v>429</v>
      </c>
      <c r="DB99" s="120">
        <v>126</v>
      </c>
      <c r="DC99" s="85">
        <v>0</v>
      </c>
      <c r="DD99" s="85">
        <f t="shared" si="43"/>
        <v>556</v>
      </c>
      <c r="DE99" s="169">
        <v>-4.8</v>
      </c>
      <c r="DF99" s="170">
        <v>-10.9</v>
      </c>
      <c r="DG99" s="29">
        <v>66</v>
      </c>
      <c r="DH99" s="31">
        <v>10</v>
      </c>
      <c r="DI99" s="31">
        <v>217</v>
      </c>
      <c r="DJ99" s="178">
        <v>-2.5</v>
      </c>
      <c r="DK99" s="179">
        <v>-9.4</v>
      </c>
      <c r="DL99" s="32">
        <v>126</v>
      </c>
      <c r="DM99" s="28" t="s">
        <v>69</v>
      </c>
      <c r="DN99" s="27">
        <v>556</v>
      </c>
      <c r="DO99" s="27">
        <v>153</v>
      </c>
      <c r="DP99" s="27">
        <v>8</v>
      </c>
      <c r="DQ99" s="27">
        <v>745</v>
      </c>
      <c r="DR99" s="169">
        <v>-3</v>
      </c>
      <c r="DS99" s="170">
        <v>-10.7</v>
      </c>
      <c r="DT99" s="29">
        <v>88</v>
      </c>
      <c r="DU99" s="31">
        <v>2</v>
      </c>
      <c r="DV99" s="31">
        <v>305</v>
      </c>
      <c r="DW99" s="178">
        <v>-0.5</v>
      </c>
      <c r="DX99" s="179">
        <v>-4.7</v>
      </c>
      <c r="DY99" s="32">
        <v>153</v>
      </c>
      <c r="DZ99" s="27">
        <v>8</v>
      </c>
      <c r="EA99" s="125">
        <v>674</v>
      </c>
      <c r="EB99" s="32">
        <v>153</v>
      </c>
      <c r="EC99" s="27">
        <v>8</v>
      </c>
      <c r="ED99" s="27">
        <f t="shared" si="61"/>
        <v>745</v>
      </c>
      <c r="EE99" s="169">
        <v>-1.6</v>
      </c>
      <c r="EF99" s="170">
        <v>-5.9</v>
      </c>
      <c r="EG99" s="29">
        <v>50</v>
      </c>
      <c r="EH99" s="31">
        <v>1</v>
      </c>
      <c r="EI99" s="31">
        <v>206</v>
      </c>
      <c r="EJ99" s="178">
        <v>2.8</v>
      </c>
      <c r="EK99" s="179">
        <v>-2.4</v>
      </c>
      <c r="EL99" s="32">
        <v>115</v>
      </c>
      <c r="EM99" s="27">
        <v>19</v>
      </c>
      <c r="EN99" s="27">
        <v>360</v>
      </c>
      <c r="EO99" s="169">
        <v>-1.6</v>
      </c>
      <c r="EP99" s="170">
        <v>-7</v>
      </c>
      <c r="EQ99" s="32">
        <v>73</v>
      </c>
      <c r="ER99" s="27">
        <v>25</v>
      </c>
      <c r="ES99" s="27">
        <v>368</v>
      </c>
      <c r="ET99" s="169">
        <v>-4.7</v>
      </c>
      <c r="EU99" s="169">
        <v>-11</v>
      </c>
      <c r="EV99" s="112">
        <f t="shared" si="19"/>
        <v>434.75</v>
      </c>
    </row>
    <row r="100" spans="1:152" ht="15.75">
      <c r="A100" s="293"/>
      <c r="B100" s="26">
        <v>40931</v>
      </c>
      <c r="C100" s="27">
        <v>94</v>
      </c>
      <c r="D100" s="27">
        <v>2</v>
      </c>
      <c r="E100" s="27">
        <f t="shared" si="41"/>
        <v>480</v>
      </c>
      <c r="F100" s="169">
        <v>2.2000000000000002</v>
      </c>
      <c r="G100" s="170">
        <v>-3.3</v>
      </c>
      <c r="H100" s="29">
        <v>23</v>
      </c>
      <c r="I100" s="31">
        <v>0</v>
      </c>
      <c r="J100" s="31">
        <f t="shared" si="42"/>
        <v>150</v>
      </c>
      <c r="K100" s="178">
        <v>4</v>
      </c>
      <c r="L100" s="179">
        <v>0.3</v>
      </c>
      <c r="M100" s="27">
        <v>93</v>
      </c>
      <c r="N100" s="27">
        <v>9</v>
      </c>
      <c r="O100" s="27">
        <f t="shared" si="44"/>
        <v>426</v>
      </c>
      <c r="P100" s="169">
        <v>4.2</v>
      </c>
      <c r="Q100" s="170">
        <v>-3.2</v>
      </c>
      <c r="R100" s="29">
        <v>67</v>
      </c>
      <c r="S100" s="31">
        <v>6</v>
      </c>
      <c r="T100" s="31">
        <f t="shared" si="45"/>
        <v>215</v>
      </c>
      <c r="U100" s="178">
        <v>4.2</v>
      </c>
      <c r="V100" s="179">
        <v>-1.5</v>
      </c>
      <c r="W100" s="220">
        <v>112</v>
      </c>
      <c r="X100" s="162">
        <v>10</v>
      </c>
      <c r="Y100" s="27">
        <v>398</v>
      </c>
      <c r="Z100" s="159">
        <v>-5.2</v>
      </c>
      <c r="AA100" s="221">
        <v>-10.6</v>
      </c>
      <c r="AB100" s="222">
        <v>91</v>
      </c>
      <c r="AC100" s="163">
        <v>24</v>
      </c>
      <c r="AD100" s="31">
        <f t="shared" si="46"/>
        <v>250</v>
      </c>
      <c r="AE100" s="186">
        <v>0.1</v>
      </c>
      <c r="AF100" s="223">
        <v>-9.3000000000000007</v>
      </c>
      <c r="AG100" s="220">
        <v>91</v>
      </c>
      <c r="AH100" s="162">
        <v>3</v>
      </c>
      <c r="AI100" s="27">
        <v>376</v>
      </c>
      <c r="AJ100" s="193">
        <v>-1.9</v>
      </c>
      <c r="AK100" s="224">
        <v>-12.1</v>
      </c>
      <c r="AL100" s="222">
        <v>46</v>
      </c>
      <c r="AM100" s="152">
        <v>4</v>
      </c>
      <c r="AN100" s="31">
        <f t="shared" si="47"/>
        <v>172</v>
      </c>
      <c r="AO100" s="186">
        <v>-2.8</v>
      </c>
      <c r="AP100" s="223">
        <v>-8.8000000000000007</v>
      </c>
      <c r="AQ100" s="220">
        <v>127</v>
      </c>
      <c r="AR100" s="162">
        <v>0</v>
      </c>
      <c r="AS100" s="27">
        <f t="shared" si="48"/>
        <v>624</v>
      </c>
      <c r="AT100" s="193">
        <v>-4.4000000000000004</v>
      </c>
      <c r="AU100" s="224">
        <v>-14.1</v>
      </c>
      <c r="AV100" s="151">
        <v>27</v>
      </c>
      <c r="AW100" s="152">
        <v>0</v>
      </c>
      <c r="AX100" s="31">
        <f t="shared" si="49"/>
        <v>162</v>
      </c>
      <c r="AY100" s="186">
        <v>3</v>
      </c>
      <c r="AZ100" s="190">
        <v>-4.5999999999999996</v>
      </c>
      <c r="BA100" s="32">
        <v>106</v>
      </c>
      <c r="BB100" s="34">
        <v>3</v>
      </c>
      <c r="BC100" s="27">
        <f t="shared" si="50"/>
        <v>508</v>
      </c>
      <c r="BD100" s="169">
        <v>0.6</v>
      </c>
      <c r="BE100" s="170">
        <v>-11.4</v>
      </c>
      <c r="BF100" s="29">
        <v>40</v>
      </c>
      <c r="BG100" s="31">
        <v>0</v>
      </c>
      <c r="BH100" s="31">
        <f t="shared" si="51"/>
        <v>206</v>
      </c>
      <c r="BI100" s="178">
        <v>1.5</v>
      </c>
      <c r="BJ100" s="179">
        <v>-6.7</v>
      </c>
      <c r="BK100" s="27">
        <v>68</v>
      </c>
      <c r="BL100" s="34">
        <v>0</v>
      </c>
      <c r="BM100" s="27">
        <f t="shared" si="52"/>
        <v>446</v>
      </c>
      <c r="BN100" s="169">
        <v>2.7</v>
      </c>
      <c r="BO100" s="170">
        <v>-9.8000000000000007</v>
      </c>
      <c r="BP100" s="29">
        <v>43</v>
      </c>
      <c r="BQ100" s="31">
        <v>0</v>
      </c>
      <c r="BR100" s="31">
        <f t="shared" si="53"/>
        <v>265</v>
      </c>
      <c r="BS100" s="178">
        <v>1.7</v>
      </c>
      <c r="BT100" s="179">
        <v>-7.1</v>
      </c>
      <c r="BU100" s="27">
        <v>47</v>
      </c>
      <c r="BV100" s="34">
        <v>6</v>
      </c>
      <c r="BW100" s="27">
        <f t="shared" si="54"/>
        <v>313</v>
      </c>
      <c r="BX100" s="169">
        <v>-5.0999999999999996</v>
      </c>
      <c r="BY100" s="170">
        <v>-13.1</v>
      </c>
      <c r="BZ100" s="29">
        <v>85</v>
      </c>
      <c r="CA100" s="31">
        <v>19</v>
      </c>
      <c r="CB100" s="31">
        <f t="shared" si="55"/>
        <v>306</v>
      </c>
      <c r="CC100" s="178">
        <v>-2.7</v>
      </c>
      <c r="CD100" s="179">
        <v>-9.1</v>
      </c>
      <c r="CE100" s="27">
        <v>77</v>
      </c>
      <c r="CF100" s="34">
        <v>9</v>
      </c>
      <c r="CG100" s="27">
        <f t="shared" si="56"/>
        <v>335</v>
      </c>
      <c r="CH100" s="169">
        <v>-1.2</v>
      </c>
      <c r="CI100" s="170">
        <v>-11.3</v>
      </c>
      <c r="CJ100" s="29">
        <v>60</v>
      </c>
      <c r="CK100" s="31">
        <v>12</v>
      </c>
      <c r="CL100" s="31">
        <f t="shared" si="57"/>
        <v>230</v>
      </c>
      <c r="CM100" s="178">
        <v>0.3</v>
      </c>
      <c r="CN100" s="179">
        <v>-7.5</v>
      </c>
      <c r="CO100" s="32">
        <v>92</v>
      </c>
      <c r="CP100" s="34">
        <v>2</v>
      </c>
      <c r="CQ100" s="27">
        <f t="shared" si="58"/>
        <v>389</v>
      </c>
      <c r="CR100" s="169">
        <v>-0.3</v>
      </c>
      <c r="CS100" s="170">
        <v>-5.4</v>
      </c>
      <c r="CT100" s="29">
        <v>83</v>
      </c>
      <c r="CU100" s="31">
        <v>5</v>
      </c>
      <c r="CV100" s="31">
        <f t="shared" si="59"/>
        <v>277</v>
      </c>
      <c r="CW100" s="178">
        <v>1.5</v>
      </c>
      <c r="CX100" s="179">
        <v>-0.7</v>
      </c>
      <c r="CY100" s="32">
        <v>118</v>
      </c>
      <c r="CZ100" s="34">
        <v>12</v>
      </c>
      <c r="DA100" s="125">
        <f t="shared" si="60"/>
        <v>441</v>
      </c>
      <c r="DB100" s="120">
        <v>123</v>
      </c>
      <c r="DC100" s="85">
        <v>0</v>
      </c>
      <c r="DD100" s="85">
        <f t="shared" si="43"/>
        <v>556</v>
      </c>
      <c r="DE100" s="169">
        <v>-7.3</v>
      </c>
      <c r="DF100" s="170">
        <v>-13.6</v>
      </c>
      <c r="DG100" s="29">
        <v>74</v>
      </c>
      <c r="DH100" s="31">
        <v>12</v>
      </c>
      <c r="DI100" s="31">
        <v>229</v>
      </c>
      <c r="DJ100" s="178">
        <v>-6.3</v>
      </c>
      <c r="DK100" s="179">
        <v>-10.1</v>
      </c>
      <c r="DL100" s="32">
        <v>124</v>
      </c>
      <c r="DM100" s="28" t="s">
        <v>69</v>
      </c>
      <c r="DN100" s="27">
        <v>556</v>
      </c>
      <c r="DO100" s="27">
        <v>153</v>
      </c>
      <c r="DP100" s="27">
        <v>2</v>
      </c>
      <c r="DQ100" s="27">
        <v>747</v>
      </c>
      <c r="DR100" s="169">
        <v>-3.5</v>
      </c>
      <c r="DS100" s="170">
        <v>-14.6</v>
      </c>
      <c r="DT100" s="29">
        <v>90</v>
      </c>
      <c r="DU100" s="31">
        <v>5</v>
      </c>
      <c r="DV100" s="31">
        <v>310</v>
      </c>
      <c r="DW100" s="178">
        <v>-0.2</v>
      </c>
      <c r="DX100" s="179">
        <v>-6.9</v>
      </c>
      <c r="DY100" s="32">
        <v>153</v>
      </c>
      <c r="DZ100" s="27">
        <v>2</v>
      </c>
      <c r="EA100" s="125">
        <v>676</v>
      </c>
      <c r="EB100" s="32">
        <v>153</v>
      </c>
      <c r="EC100" s="27">
        <v>2</v>
      </c>
      <c r="ED100" s="27">
        <f t="shared" si="61"/>
        <v>747</v>
      </c>
      <c r="EE100" s="169">
        <v>0.2</v>
      </c>
      <c r="EF100" s="170">
        <v>-1.6</v>
      </c>
      <c r="EG100" s="29">
        <v>55</v>
      </c>
      <c r="EH100" s="31">
        <v>9</v>
      </c>
      <c r="EI100" s="31">
        <v>215</v>
      </c>
      <c r="EJ100" s="178">
        <v>-0.9</v>
      </c>
      <c r="EK100" s="179">
        <v>-1.1000000000000001</v>
      </c>
      <c r="EL100" s="32">
        <v>129</v>
      </c>
      <c r="EM100" s="27">
        <v>25</v>
      </c>
      <c r="EN100" s="27">
        <v>385</v>
      </c>
      <c r="EO100" s="169">
        <v>-0.6</v>
      </c>
      <c r="EP100" s="170">
        <v>-4.3</v>
      </c>
      <c r="EQ100" s="32">
        <v>65</v>
      </c>
      <c r="ER100" s="27">
        <v>3</v>
      </c>
      <c r="ES100" s="27">
        <v>371</v>
      </c>
      <c r="ET100" s="169">
        <v>-1.4</v>
      </c>
      <c r="EU100" s="169">
        <v>-6.2</v>
      </c>
      <c r="EV100" s="112">
        <f t="shared" si="19"/>
        <v>442.125</v>
      </c>
    </row>
    <row r="101" spans="1:152" ht="15.75">
      <c r="A101" s="293"/>
      <c r="B101" s="26">
        <v>40932</v>
      </c>
      <c r="C101" s="27">
        <v>95</v>
      </c>
      <c r="D101" s="27">
        <v>2</v>
      </c>
      <c r="E101" s="27">
        <f t="shared" si="41"/>
        <v>482</v>
      </c>
      <c r="F101" s="169">
        <v>1.6</v>
      </c>
      <c r="G101" s="170">
        <v>-2.2000000000000002</v>
      </c>
      <c r="H101" s="29">
        <v>24</v>
      </c>
      <c r="I101" s="27">
        <v>2</v>
      </c>
      <c r="J101" s="31">
        <f t="shared" si="42"/>
        <v>152</v>
      </c>
      <c r="K101" s="178">
        <v>2.8</v>
      </c>
      <c r="L101" s="179">
        <v>0.5</v>
      </c>
      <c r="M101" s="27">
        <v>87</v>
      </c>
      <c r="N101" s="27">
        <v>2</v>
      </c>
      <c r="O101" s="27">
        <f t="shared" si="44"/>
        <v>428</v>
      </c>
      <c r="P101" s="169">
        <v>-1</v>
      </c>
      <c r="Q101" s="170">
        <v>-8.1</v>
      </c>
      <c r="R101" s="29">
        <v>59</v>
      </c>
      <c r="S101" s="27">
        <v>0</v>
      </c>
      <c r="T101" s="31">
        <f t="shared" si="45"/>
        <v>215</v>
      </c>
      <c r="U101" s="178">
        <v>0.1</v>
      </c>
      <c r="V101" s="179">
        <v>-5</v>
      </c>
      <c r="W101" s="220">
        <v>119</v>
      </c>
      <c r="X101" s="162">
        <v>18</v>
      </c>
      <c r="Y101" s="27">
        <v>416</v>
      </c>
      <c r="Z101" s="159">
        <v>-6.1</v>
      </c>
      <c r="AA101" s="221">
        <v>-13.6</v>
      </c>
      <c r="AB101" s="222">
        <v>83</v>
      </c>
      <c r="AC101" s="163">
        <v>0</v>
      </c>
      <c r="AD101" s="31">
        <f t="shared" si="46"/>
        <v>250</v>
      </c>
      <c r="AE101" s="186">
        <v>-0.8</v>
      </c>
      <c r="AF101" s="223">
        <v>-6.9</v>
      </c>
      <c r="AG101" s="220">
        <v>88</v>
      </c>
      <c r="AH101" s="162">
        <v>0</v>
      </c>
      <c r="AI101" s="27">
        <v>376</v>
      </c>
      <c r="AJ101" s="193">
        <v>-1.4</v>
      </c>
      <c r="AK101" s="224">
        <v>-8.6999999999999993</v>
      </c>
      <c r="AL101" s="222">
        <v>52</v>
      </c>
      <c r="AM101" s="152">
        <v>11</v>
      </c>
      <c r="AN101" s="31">
        <f t="shared" si="47"/>
        <v>183</v>
      </c>
      <c r="AO101" s="186">
        <v>-0.2</v>
      </c>
      <c r="AP101" s="223">
        <v>-10.9</v>
      </c>
      <c r="AQ101" s="220">
        <v>125</v>
      </c>
      <c r="AR101" s="162">
        <v>0</v>
      </c>
      <c r="AS101" s="27">
        <f t="shared" si="48"/>
        <v>624</v>
      </c>
      <c r="AT101" s="193">
        <v>-1.6</v>
      </c>
      <c r="AU101" s="224">
        <v>-16.600000000000001</v>
      </c>
      <c r="AV101" s="151">
        <v>28</v>
      </c>
      <c r="AW101" s="152">
        <v>3</v>
      </c>
      <c r="AX101" s="31">
        <f t="shared" si="49"/>
        <v>165</v>
      </c>
      <c r="AY101" s="186">
        <v>-0.5</v>
      </c>
      <c r="AZ101" s="190">
        <v>-6.4</v>
      </c>
      <c r="BA101" s="32">
        <v>114</v>
      </c>
      <c r="BB101" s="34">
        <v>17</v>
      </c>
      <c r="BC101" s="27">
        <f t="shared" si="50"/>
        <v>525</v>
      </c>
      <c r="BD101" s="169">
        <v>-1.7</v>
      </c>
      <c r="BE101" s="170">
        <v>-5.6</v>
      </c>
      <c r="BF101" s="29">
        <v>50</v>
      </c>
      <c r="BG101" s="34">
        <v>13</v>
      </c>
      <c r="BH101" s="31">
        <f t="shared" si="51"/>
        <v>219</v>
      </c>
      <c r="BI101" s="178">
        <v>-0.5</v>
      </c>
      <c r="BJ101" s="179">
        <v>-4.5999999999999996</v>
      </c>
      <c r="BK101" s="27">
        <v>68</v>
      </c>
      <c r="BL101" s="34">
        <v>2</v>
      </c>
      <c r="BM101" s="27">
        <f t="shared" si="52"/>
        <v>448</v>
      </c>
      <c r="BN101" s="169">
        <v>-4.7</v>
      </c>
      <c r="BO101" s="170">
        <v>-15</v>
      </c>
      <c r="BP101" s="29">
        <v>49</v>
      </c>
      <c r="BQ101" s="34">
        <v>8</v>
      </c>
      <c r="BR101" s="31">
        <f t="shared" si="53"/>
        <v>273</v>
      </c>
      <c r="BS101" s="178">
        <v>-4.2</v>
      </c>
      <c r="BT101" s="179">
        <v>-11.6</v>
      </c>
      <c r="BU101" s="27">
        <v>43</v>
      </c>
      <c r="BV101" s="34">
        <v>0</v>
      </c>
      <c r="BW101" s="27">
        <f t="shared" si="54"/>
        <v>313</v>
      </c>
      <c r="BX101" s="169">
        <v>-9.1</v>
      </c>
      <c r="BY101" s="170">
        <v>-19.5</v>
      </c>
      <c r="BZ101" s="29">
        <v>80</v>
      </c>
      <c r="CA101" s="34">
        <v>0</v>
      </c>
      <c r="CB101" s="31">
        <f t="shared" si="55"/>
        <v>306</v>
      </c>
      <c r="CC101" s="178">
        <v>-5</v>
      </c>
      <c r="CD101" s="179">
        <v>-12.8</v>
      </c>
      <c r="CE101" s="27">
        <v>72</v>
      </c>
      <c r="CF101" s="34">
        <v>0</v>
      </c>
      <c r="CG101" s="27">
        <f t="shared" si="56"/>
        <v>335</v>
      </c>
      <c r="CH101" s="169">
        <v>-5.3</v>
      </c>
      <c r="CI101" s="170">
        <v>-11.5</v>
      </c>
      <c r="CJ101" s="29">
        <v>55</v>
      </c>
      <c r="CK101" s="34">
        <v>0</v>
      </c>
      <c r="CL101" s="31">
        <f t="shared" si="57"/>
        <v>230</v>
      </c>
      <c r="CM101" s="178">
        <v>-3</v>
      </c>
      <c r="CN101" s="179">
        <v>-9</v>
      </c>
      <c r="CO101" s="32">
        <v>89</v>
      </c>
      <c r="CP101" s="34">
        <v>0</v>
      </c>
      <c r="CQ101" s="27">
        <f t="shared" si="58"/>
        <v>389</v>
      </c>
      <c r="CR101" s="169">
        <v>-0.5</v>
      </c>
      <c r="CS101" s="170">
        <v>-9.5</v>
      </c>
      <c r="CT101" s="29">
        <v>87</v>
      </c>
      <c r="CU101" s="34">
        <v>8</v>
      </c>
      <c r="CV101" s="31">
        <f t="shared" si="59"/>
        <v>285</v>
      </c>
      <c r="CW101" s="178">
        <v>1</v>
      </c>
      <c r="CX101" s="179">
        <v>-2.2999999999999998</v>
      </c>
      <c r="CY101" s="32">
        <v>110</v>
      </c>
      <c r="CZ101" s="34">
        <v>0</v>
      </c>
      <c r="DA101" s="125">
        <f t="shared" si="60"/>
        <v>441</v>
      </c>
      <c r="DB101" s="120">
        <v>120</v>
      </c>
      <c r="DC101" s="85">
        <v>0</v>
      </c>
      <c r="DD101" s="85">
        <f t="shared" si="43"/>
        <v>556</v>
      </c>
      <c r="DE101" s="169">
        <v>3.1</v>
      </c>
      <c r="DF101" s="170">
        <v>-10.4</v>
      </c>
      <c r="DG101" s="29">
        <v>66</v>
      </c>
      <c r="DH101" s="34">
        <v>0</v>
      </c>
      <c r="DI101" s="31">
        <v>229</v>
      </c>
      <c r="DJ101" s="178">
        <v>1.8</v>
      </c>
      <c r="DK101" s="179">
        <v>-9.5</v>
      </c>
      <c r="DL101" s="32">
        <v>120</v>
      </c>
      <c r="DM101" s="28" t="s">
        <v>69</v>
      </c>
      <c r="DN101" s="27">
        <v>556</v>
      </c>
      <c r="DO101" s="27">
        <v>153</v>
      </c>
      <c r="DP101" s="27">
        <v>4</v>
      </c>
      <c r="DQ101" s="27">
        <v>751</v>
      </c>
      <c r="DR101" s="169">
        <v>1.4</v>
      </c>
      <c r="DS101" s="170">
        <v>-14</v>
      </c>
      <c r="DT101" s="29">
        <v>85</v>
      </c>
      <c r="DU101" s="30" t="s">
        <v>68</v>
      </c>
      <c r="DV101" s="31">
        <v>312</v>
      </c>
      <c r="DW101" s="178">
        <v>1.9</v>
      </c>
      <c r="DX101" s="179">
        <v>-8.6</v>
      </c>
      <c r="DY101" s="32">
        <v>153</v>
      </c>
      <c r="DZ101" s="27">
        <v>4</v>
      </c>
      <c r="EA101" s="125">
        <v>680</v>
      </c>
      <c r="EB101" s="32">
        <v>153</v>
      </c>
      <c r="EC101" s="27">
        <v>4</v>
      </c>
      <c r="ED101" s="27">
        <f t="shared" si="61"/>
        <v>751</v>
      </c>
      <c r="EE101" s="169">
        <v>-5.8</v>
      </c>
      <c r="EF101" s="170">
        <v>-11</v>
      </c>
      <c r="EG101" s="29">
        <v>54</v>
      </c>
      <c r="EH101" s="31">
        <v>2</v>
      </c>
      <c r="EI101" s="31">
        <v>216</v>
      </c>
      <c r="EJ101" s="178">
        <v>-3.5</v>
      </c>
      <c r="EK101" s="179">
        <v>-6.9</v>
      </c>
      <c r="EL101" s="32">
        <v>121</v>
      </c>
      <c r="EM101" s="27">
        <v>3</v>
      </c>
      <c r="EN101" s="27">
        <v>388</v>
      </c>
      <c r="EO101" s="169">
        <v>-0.2</v>
      </c>
      <c r="EP101" s="170">
        <v>-5.9</v>
      </c>
      <c r="EQ101" s="32">
        <v>61</v>
      </c>
      <c r="ER101" s="27">
        <v>1</v>
      </c>
      <c r="ES101" s="27">
        <v>372</v>
      </c>
      <c r="ET101" s="169">
        <v>0.5</v>
      </c>
      <c r="EU101" s="169">
        <v>-4.2</v>
      </c>
      <c r="EV101" s="112">
        <f t="shared" si="19"/>
        <v>443.125</v>
      </c>
    </row>
    <row r="102" spans="1:152" ht="15.75">
      <c r="A102" s="293"/>
      <c r="B102" s="26">
        <v>40933</v>
      </c>
      <c r="C102" s="27">
        <v>95</v>
      </c>
      <c r="D102" s="27">
        <v>4</v>
      </c>
      <c r="E102" s="27">
        <f t="shared" si="41"/>
        <v>486</v>
      </c>
      <c r="F102" s="169">
        <v>2.6</v>
      </c>
      <c r="G102" s="170">
        <v>-0.6</v>
      </c>
      <c r="H102" s="29">
        <v>23</v>
      </c>
      <c r="I102" s="31">
        <v>2</v>
      </c>
      <c r="J102" s="31">
        <f t="shared" si="42"/>
        <v>154</v>
      </c>
      <c r="K102" s="178">
        <v>4.5999999999999996</v>
      </c>
      <c r="L102" s="179">
        <v>0.1</v>
      </c>
      <c r="M102" s="27">
        <v>92</v>
      </c>
      <c r="N102" s="27">
        <v>7</v>
      </c>
      <c r="O102" s="27">
        <f t="shared" si="44"/>
        <v>435</v>
      </c>
      <c r="P102" s="169">
        <v>-0.7</v>
      </c>
      <c r="Q102" s="170">
        <v>-6.6</v>
      </c>
      <c r="R102" s="29">
        <v>69</v>
      </c>
      <c r="S102" s="31">
        <v>11</v>
      </c>
      <c r="T102" s="31">
        <f t="shared" si="45"/>
        <v>226</v>
      </c>
      <c r="U102" s="178">
        <v>1.2</v>
      </c>
      <c r="V102" s="179">
        <v>-2.8</v>
      </c>
      <c r="W102" s="220">
        <v>118</v>
      </c>
      <c r="X102" s="162">
        <v>5</v>
      </c>
      <c r="Y102" s="27">
        <v>421</v>
      </c>
      <c r="Z102" s="159">
        <v>-10.3</v>
      </c>
      <c r="AA102" s="221">
        <v>-12.9</v>
      </c>
      <c r="AB102" s="222">
        <v>89</v>
      </c>
      <c r="AC102" s="163">
        <v>9</v>
      </c>
      <c r="AD102" s="31">
        <f t="shared" si="46"/>
        <v>259</v>
      </c>
      <c r="AE102" s="186">
        <v>-0.9</v>
      </c>
      <c r="AF102" s="223">
        <v>-5.3</v>
      </c>
      <c r="AG102" s="220">
        <v>86</v>
      </c>
      <c r="AH102" s="162">
        <v>1</v>
      </c>
      <c r="AI102" s="27">
        <v>377</v>
      </c>
      <c r="AJ102" s="193">
        <v>-1.6</v>
      </c>
      <c r="AK102" s="224">
        <v>-9.6999999999999993</v>
      </c>
      <c r="AL102" s="222">
        <v>47</v>
      </c>
      <c r="AM102" s="152">
        <v>0</v>
      </c>
      <c r="AN102" s="31">
        <f t="shared" si="47"/>
        <v>183</v>
      </c>
      <c r="AO102" s="186">
        <v>4.4000000000000004</v>
      </c>
      <c r="AP102" s="223">
        <v>-7.6</v>
      </c>
      <c r="AQ102" s="220">
        <v>123</v>
      </c>
      <c r="AR102" s="162">
        <v>0</v>
      </c>
      <c r="AS102" s="27">
        <f t="shared" si="48"/>
        <v>624</v>
      </c>
      <c r="AT102" s="193">
        <v>0.2</v>
      </c>
      <c r="AU102" s="224">
        <v>-10.5</v>
      </c>
      <c r="AV102" s="151">
        <v>34</v>
      </c>
      <c r="AW102" s="152">
        <v>9</v>
      </c>
      <c r="AX102" s="31">
        <f t="shared" si="49"/>
        <v>174</v>
      </c>
      <c r="AY102" s="186">
        <v>-3.2</v>
      </c>
      <c r="AZ102" s="190">
        <v>-7.1</v>
      </c>
      <c r="BA102" s="32">
        <v>105</v>
      </c>
      <c r="BB102" s="27">
        <v>0</v>
      </c>
      <c r="BC102" s="27">
        <f t="shared" si="50"/>
        <v>525</v>
      </c>
      <c r="BD102" s="169">
        <v>-1.8</v>
      </c>
      <c r="BE102" s="170">
        <v>-9</v>
      </c>
      <c r="BF102" s="29">
        <v>52</v>
      </c>
      <c r="BG102" s="31">
        <v>3</v>
      </c>
      <c r="BH102" s="31">
        <f t="shared" si="51"/>
        <v>222</v>
      </c>
      <c r="BI102" s="178">
        <v>-0.7</v>
      </c>
      <c r="BJ102" s="179">
        <v>-2.6</v>
      </c>
      <c r="BK102" s="27">
        <v>69</v>
      </c>
      <c r="BL102" s="27">
        <v>2</v>
      </c>
      <c r="BM102" s="27">
        <f t="shared" si="52"/>
        <v>450</v>
      </c>
      <c r="BN102" s="169">
        <v>-4.5999999999999996</v>
      </c>
      <c r="BO102" s="170">
        <v>-16.3</v>
      </c>
      <c r="BP102" s="29">
        <v>51</v>
      </c>
      <c r="BQ102" s="31">
        <v>5</v>
      </c>
      <c r="BR102" s="31">
        <f t="shared" si="53"/>
        <v>278</v>
      </c>
      <c r="BS102" s="178">
        <v>-3.5</v>
      </c>
      <c r="BT102" s="179">
        <v>-12.7</v>
      </c>
      <c r="BU102" s="27">
        <v>43</v>
      </c>
      <c r="BV102" s="27">
        <v>0</v>
      </c>
      <c r="BW102" s="27">
        <f t="shared" si="54"/>
        <v>313</v>
      </c>
      <c r="BX102" s="169">
        <v>-4</v>
      </c>
      <c r="BY102" s="170">
        <v>-14.6</v>
      </c>
      <c r="BZ102" s="29">
        <v>92</v>
      </c>
      <c r="CA102" s="31">
        <v>13</v>
      </c>
      <c r="CB102" s="31">
        <f t="shared" si="55"/>
        <v>319</v>
      </c>
      <c r="CC102" s="178">
        <v>-2.2000000000000002</v>
      </c>
      <c r="CD102" s="179">
        <v>-8.9</v>
      </c>
      <c r="CE102" s="27">
        <v>70</v>
      </c>
      <c r="CF102" s="27">
        <v>0</v>
      </c>
      <c r="CG102" s="27">
        <f t="shared" si="56"/>
        <v>335</v>
      </c>
      <c r="CH102" s="169">
        <v>-4.3</v>
      </c>
      <c r="CI102" s="170">
        <v>-15.8</v>
      </c>
      <c r="CJ102" s="29">
        <v>52</v>
      </c>
      <c r="CK102" s="31">
        <v>0</v>
      </c>
      <c r="CL102" s="31">
        <f t="shared" si="57"/>
        <v>230</v>
      </c>
      <c r="CM102" s="178">
        <v>-3.9</v>
      </c>
      <c r="CN102" s="179">
        <v>-10.7</v>
      </c>
      <c r="CO102" s="32">
        <v>86</v>
      </c>
      <c r="CP102" s="27">
        <v>0</v>
      </c>
      <c r="CQ102" s="27">
        <f t="shared" si="58"/>
        <v>389</v>
      </c>
      <c r="CR102" s="169">
        <v>-1.3</v>
      </c>
      <c r="CS102" s="170">
        <v>-10.4</v>
      </c>
      <c r="CT102" s="29">
        <v>89</v>
      </c>
      <c r="CU102" s="31">
        <v>4</v>
      </c>
      <c r="CV102" s="31">
        <f t="shared" si="59"/>
        <v>289</v>
      </c>
      <c r="CW102" s="178">
        <v>1.6</v>
      </c>
      <c r="CX102" s="179">
        <v>-4.5999999999999996</v>
      </c>
      <c r="CY102" s="32">
        <v>101</v>
      </c>
      <c r="CZ102" s="27">
        <v>0</v>
      </c>
      <c r="DA102" s="125">
        <f t="shared" si="60"/>
        <v>441</v>
      </c>
      <c r="DB102" s="120">
        <v>119</v>
      </c>
      <c r="DC102" s="85">
        <v>2</v>
      </c>
      <c r="DD102" s="85">
        <f t="shared" si="43"/>
        <v>558</v>
      </c>
      <c r="DE102" s="169">
        <v>3.5</v>
      </c>
      <c r="DF102" s="170">
        <v>-2.1</v>
      </c>
      <c r="DG102" s="29">
        <v>62</v>
      </c>
      <c r="DH102" s="31">
        <v>0</v>
      </c>
      <c r="DI102" s="31">
        <v>229</v>
      </c>
      <c r="DJ102" s="178">
        <v>4.0999999999999996</v>
      </c>
      <c r="DK102" s="179">
        <v>-0.8</v>
      </c>
      <c r="DL102" s="32">
        <v>119</v>
      </c>
      <c r="DM102" s="27">
        <v>2</v>
      </c>
      <c r="DN102" s="27">
        <v>558</v>
      </c>
      <c r="DO102" s="27">
        <v>151</v>
      </c>
      <c r="DP102" s="27">
        <v>5</v>
      </c>
      <c r="DQ102" s="27">
        <v>756</v>
      </c>
      <c r="DR102" s="169">
        <v>4.0999999999999996</v>
      </c>
      <c r="DS102" s="170">
        <v>-7.7</v>
      </c>
      <c r="DT102" s="29">
        <v>94</v>
      </c>
      <c r="DU102" s="31">
        <v>14</v>
      </c>
      <c r="DV102" s="31">
        <v>324</v>
      </c>
      <c r="DW102" s="178">
        <v>2.7</v>
      </c>
      <c r="DX102" s="179">
        <v>-7.3</v>
      </c>
      <c r="DY102" s="32">
        <v>151</v>
      </c>
      <c r="DZ102" s="27">
        <v>5</v>
      </c>
      <c r="EA102" s="125">
        <v>685</v>
      </c>
      <c r="EB102" s="32">
        <v>151</v>
      </c>
      <c r="EC102" s="27">
        <v>5</v>
      </c>
      <c r="ED102" s="27">
        <f t="shared" si="61"/>
        <v>756</v>
      </c>
      <c r="EE102" s="169">
        <v>-4.0999999999999996</v>
      </c>
      <c r="EF102" s="170">
        <v>-12.6</v>
      </c>
      <c r="EG102" s="29">
        <v>52</v>
      </c>
      <c r="EH102" s="31">
        <v>1</v>
      </c>
      <c r="EI102" s="31">
        <v>217</v>
      </c>
      <c r="EJ102" s="178">
        <v>-3.9</v>
      </c>
      <c r="EK102" s="179">
        <v>-9.1999999999999993</v>
      </c>
      <c r="EL102" s="32">
        <v>112</v>
      </c>
      <c r="EM102" s="27">
        <v>1</v>
      </c>
      <c r="EN102" s="27">
        <v>389</v>
      </c>
      <c r="EO102" s="169">
        <v>-0.4</v>
      </c>
      <c r="EP102" s="170">
        <v>-10.9</v>
      </c>
      <c r="EQ102" s="32">
        <v>59</v>
      </c>
      <c r="ER102" s="27">
        <v>2</v>
      </c>
      <c r="ES102" s="27">
        <v>374</v>
      </c>
      <c r="ET102" s="169">
        <v>3.2</v>
      </c>
      <c r="EU102" s="169">
        <v>-2.5</v>
      </c>
      <c r="EV102" s="112">
        <f t="shared" si="19"/>
        <v>444.375</v>
      </c>
    </row>
    <row r="103" spans="1:152" ht="16.5" thickBot="1">
      <c r="A103" s="293"/>
      <c r="B103" s="26">
        <v>40934</v>
      </c>
      <c r="C103" s="27">
        <v>95</v>
      </c>
      <c r="D103" s="27">
        <v>0</v>
      </c>
      <c r="E103" s="27">
        <f t="shared" si="41"/>
        <v>486</v>
      </c>
      <c r="F103" s="169">
        <v>1.1000000000000001</v>
      </c>
      <c r="G103" s="170">
        <v>-3.6</v>
      </c>
      <c r="H103" s="29">
        <v>22</v>
      </c>
      <c r="I103" s="31">
        <v>0</v>
      </c>
      <c r="J103" s="31">
        <f t="shared" si="42"/>
        <v>154</v>
      </c>
      <c r="K103" s="178">
        <v>3.6</v>
      </c>
      <c r="L103" s="179">
        <v>-2.7</v>
      </c>
      <c r="M103" s="27">
        <v>92</v>
      </c>
      <c r="N103" s="27">
        <v>2</v>
      </c>
      <c r="O103" s="27">
        <f t="shared" si="44"/>
        <v>437</v>
      </c>
      <c r="P103" s="169">
        <v>0.3</v>
      </c>
      <c r="Q103" s="170">
        <v>-3.4</v>
      </c>
      <c r="R103" s="29">
        <v>71</v>
      </c>
      <c r="S103" s="31">
        <v>5</v>
      </c>
      <c r="T103" s="31">
        <f t="shared" si="45"/>
        <v>231</v>
      </c>
      <c r="U103" s="178">
        <v>2.1</v>
      </c>
      <c r="V103" s="179">
        <v>-0.8</v>
      </c>
      <c r="W103" s="220">
        <v>118</v>
      </c>
      <c r="X103" s="162">
        <v>9</v>
      </c>
      <c r="Y103" s="27">
        <v>430</v>
      </c>
      <c r="Z103" s="159">
        <v>-6.7</v>
      </c>
      <c r="AA103" s="221">
        <v>-10.6</v>
      </c>
      <c r="AB103" s="222">
        <v>81</v>
      </c>
      <c r="AC103" s="163">
        <v>0</v>
      </c>
      <c r="AD103" s="31">
        <f t="shared" si="46"/>
        <v>259</v>
      </c>
      <c r="AE103" s="186">
        <v>2.2000000000000002</v>
      </c>
      <c r="AF103" s="223">
        <v>-3.5</v>
      </c>
      <c r="AG103" s="220">
        <v>84</v>
      </c>
      <c r="AH103" s="162">
        <v>0</v>
      </c>
      <c r="AI103" s="27">
        <v>377</v>
      </c>
      <c r="AJ103" s="193">
        <v>-0.3</v>
      </c>
      <c r="AK103" s="224">
        <v>-7.5</v>
      </c>
      <c r="AL103" s="222">
        <v>41</v>
      </c>
      <c r="AM103" s="152">
        <v>0</v>
      </c>
      <c r="AN103" s="31">
        <f t="shared" si="47"/>
        <v>183</v>
      </c>
      <c r="AO103" s="186">
        <v>1.9</v>
      </c>
      <c r="AP103" s="223">
        <v>-7.9</v>
      </c>
      <c r="AQ103" s="220">
        <v>121</v>
      </c>
      <c r="AR103" s="162">
        <v>0</v>
      </c>
      <c r="AS103" s="27">
        <f t="shared" si="48"/>
        <v>624</v>
      </c>
      <c r="AT103" s="193">
        <v>-2.1</v>
      </c>
      <c r="AU103" s="224">
        <v>-11.9</v>
      </c>
      <c r="AV103" s="151">
        <v>33</v>
      </c>
      <c r="AW103" s="152">
        <v>3</v>
      </c>
      <c r="AX103" s="31">
        <f t="shared" si="49"/>
        <v>177</v>
      </c>
      <c r="AY103" s="186">
        <v>-1.4</v>
      </c>
      <c r="AZ103" s="190">
        <v>-7.9</v>
      </c>
      <c r="BA103" s="32">
        <v>100</v>
      </c>
      <c r="BB103" s="34">
        <v>0</v>
      </c>
      <c r="BC103" s="27">
        <f t="shared" si="50"/>
        <v>525</v>
      </c>
      <c r="BD103" s="169">
        <v>-1.9</v>
      </c>
      <c r="BE103" s="170">
        <v>-9.8000000000000007</v>
      </c>
      <c r="BF103" s="29">
        <v>63</v>
      </c>
      <c r="BG103" s="31">
        <v>13</v>
      </c>
      <c r="BH103" s="31">
        <f t="shared" si="51"/>
        <v>235</v>
      </c>
      <c r="BI103" s="178">
        <v>-0.6</v>
      </c>
      <c r="BJ103" s="179">
        <v>-4.4000000000000004</v>
      </c>
      <c r="BK103" s="27">
        <v>85</v>
      </c>
      <c r="BL103" s="34">
        <v>19</v>
      </c>
      <c r="BM103" s="27">
        <f t="shared" si="52"/>
        <v>469</v>
      </c>
      <c r="BN103" s="169">
        <v>-3.1</v>
      </c>
      <c r="BO103" s="170">
        <v>-7.3</v>
      </c>
      <c r="BP103" s="29">
        <v>63</v>
      </c>
      <c r="BQ103" s="31">
        <v>15</v>
      </c>
      <c r="BR103" s="31">
        <f t="shared" si="53"/>
        <v>293</v>
      </c>
      <c r="BS103" s="178">
        <v>-1.8</v>
      </c>
      <c r="BT103" s="179">
        <v>-5.2</v>
      </c>
      <c r="BU103" s="27">
        <v>53</v>
      </c>
      <c r="BV103" s="34">
        <v>11</v>
      </c>
      <c r="BW103" s="27">
        <f t="shared" si="54"/>
        <v>324</v>
      </c>
      <c r="BX103" s="169">
        <v>-0.5</v>
      </c>
      <c r="BY103" s="170">
        <v>-6.2</v>
      </c>
      <c r="BZ103" s="29">
        <v>84</v>
      </c>
      <c r="CA103" s="31">
        <v>0</v>
      </c>
      <c r="CB103" s="31">
        <f t="shared" si="55"/>
        <v>319</v>
      </c>
      <c r="CC103" s="178">
        <v>1</v>
      </c>
      <c r="CD103" s="179">
        <v>-5.3</v>
      </c>
      <c r="CE103" s="27">
        <v>69</v>
      </c>
      <c r="CF103" s="34">
        <v>2</v>
      </c>
      <c r="CG103" s="27">
        <f t="shared" si="56"/>
        <v>337</v>
      </c>
      <c r="CH103" s="169">
        <v>2.9</v>
      </c>
      <c r="CI103" s="170">
        <v>-4.7</v>
      </c>
      <c r="CJ103" s="29">
        <v>54</v>
      </c>
      <c r="CK103" s="31">
        <v>6</v>
      </c>
      <c r="CL103" s="31">
        <f t="shared" si="57"/>
        <v>236</v>
      </c>
      <c r="CM103" s="178">
        <v>3.3</v>
      </c>
      <c r="CN103" s="179">
        <v>-4.5</v>
      </c>
      <c r="CO103" s="32">
        <v>84</v>
      </c>
      <c r="CP103" s="34">
        <v>0</v>
      </c>
      <c r="CQ103" s="27">
        <f t="shared" si="58"/>
        <v>389</v>
      </c>
      <c r="CR103" s="169">
        <v>4.2</v>
      </c>
      <c r="CS103" s="170">
        <v>-5.4</v>
      </c>
      <c r="CT103" s="29">
        <v>81</v>
      </c>
      <c r="CU103" s="31">
        <v>0</v>
      </c>
      <c r="CV103" s="31">
        <f t="shared" si="59"/>
        <v>289</v>
      </c>
      <c r="CW103" s="178">
        <v>3.7</v>
      </c>
      <c r="CX103" s="179">
        <v>1.8</v>
      </c>
      <c r="CY103" s="32">
        <v>97</v>
      </c>
      <c r="CZ103" s="34">
        <v>0</v>
      </c>
      <c r="DA103" s="125">
        <f t="shared" si="60"/>
        <v>441</v>
      </c>
      <c r="DB103" s="120">
        <v>115</v>
      </c>
      <c r="DC103" s="85">
        <v>0</v>
      </c>
      <c r="DD103" s="85">
        <f t="shared" si="43"/>
        <v>558</v>
      </c>
      <c r="DE103" s="169">
        <v>-1.8</v>
      </c>
      <c r="DF103" s="170">
        <v>-8</v>
      </c>
      <c r="DG103" s="29">
        <v>59</v>
      </c>
      <c r="DH103" s="31">
        <v>2</v>
      </c>
      <c r="DI103" s="31">
        <v>231</v>
      </c>
      <c r="DJ103" s="178">
        <v>-0.7</v>
      </c>
      <c r="DK103" s="179">
        <v>-5.9</v>
      </c>
      <c r="DL103" s="32">
        <v>115</v>
      </c>
      <c r="DM103" s="28" t="s">
        <v>69</v>
      </c>
      <c r="DN103" s="27">
        <v>558</v>
      </c>
      <c r="DO103" s="27">
        <v>146</v>
      </c>
      <c r="DP103" s="270" t="s">
        <v>69</v>
      </c>
      <c r="DQ103" s="27">
        <v>756</v>
      </c>
      <c r="DR103" s="169">
        <v>-4.7</v>
      </c>
      <c r="DS103" s="170">
        <v>-10.5</v>
      </c>
      <c r="DT103" s="29">
        <v>85</v>
      </c>
      <c r="DU103" s="31">
        <v>1</v>
      </c>
      <c r="DV103" s="31">
        <v>325</v>
      </c>
      <c r="DW103" s="178">
        <v>-2.2000000000000002</v>
      </c>
      <c r="DX103" s="179">
        <v>-8.6</v>
      </c>
      <c r="DY103" s="32">
        <v>146</v>
      </c>
      <c r="DZ103" s="270" t="s">
        <v>69</v>
      </c>
      <c r="EA103" s="125">
        <v>685</v>
      </c>
      <c r="EB103" s="32">
        <v>146</v>
      </c>
      <c r="EC103" s="270" t="s">
        <v>69</v>
      </c>
      <c r="ED103" s="27">
        <f t="shared" si="61"/>
        <v>756</v>
      </c>
      <c r="EE103" s="169">
        <v>-5.8</v>
      </c>
      <c r="EF103" s="170">
        <v>-18.5</v>
      </c>
      <c r="EG103" s="29">
        <v>51</v>
      </c>
      <c r="EH103" s="270" t="s">
        <v>69</v>
      </c>
      <c r="EI103" s="31">
        <v>217</v>
      </c>
      <c r="EJ103" s="178">
        <v>-4.8</v>
      </c>
      <c r="EK103" s="179">
        <v>-10.9</v>
      </c>
      <c r="EL103" s="32">
        <v>107</v>
      </c>
      <c r="EM103" s="270" t="s">
        <v>69</v>
      </c>
      <c r="EN103" s="27">
        <v>389</v>
      </c>
      <c r="EO103" s="169">
        <v>-3.7</v>
      </c>
      <c r="EP103" s="170">
        <v>-9.1</v>
      </c>
      <c r="EQ103" s="32">
        <v>67</v>
      </c>
      <c r="ER103" s="27">
        <v>18</v>
      </c>
      <c r="ES103" s="27">
        <v>392</v>
      </c>
      <c r="ET103" s="173">
        <v>-4.8</v>
      </c>
      <c r="EU103" s="173">
        <v>-8.5</v>
      </c>
      <c r="EV103" s="112">
        <f t="shared" si="19"/>
        <v>448.25</v>
      </c>
    </row>
    <row r="104" spans="1:152" ht="16.5" thickTop="1">
      <c r="A104" s="293"/>
      <c r="B104" s="26">
        <v>40935</v>
      </c>
      <c r="C104" s="27">
        <v>93</v>
      </c>
      <c r="D104" s="27">
        <v>0</v>
      </c>
      <c r="E104" s="27">
        <f t="shared" si="41"/>
        <v>486</v>
      </c>
      <c r="F104" s="169">
        <v>2</v>
      </c>
      <c r="G104" s="170">
        <v>-7.7</v>
      </c>
      <c r="H104" s="29">
        <v>22</v>
      </c>
      <c r="I104" s="31">
        <v>0</v>
      </c>
      <c r="J104" s="31">
        <f t="shared" si="42"/>
        <v>154</v>
      </c>
      <c r="K104" s="178">
        <v>4</v>
      </c>
      <c r="L104" s="179">
        <v>-4.3</v>
      </c>
      <c r="M104" s="27">
        <v>88</v>
      </c>
      <c r="N104" s="27">
        <v>0</v>
      </c>
      <c r="O104" s="27">
        <f t="shared" si="44"/>
        <v>437</v>
      </c>
      <c r="P104" s="169">
        <v>1.6</v>
      </c>
      <c r="Q104" s="170">
        <v>-2.5</v>
      </c>
      <c r="R104" s="29">
        <v>71</v>
      </c>
      <c r="S104" s="31">
        <v>3</v>
      </c>
      <c r="T104" s="31">
        <f t="shared" si="45"/>
        <v>234</v>
      </c>
      <c r="U104" s="178">
        <v>2.9</v>
      </c>
      <c r="V104" s="179">
        <v>-1.2</v>
      </c>
      <c r="W104" s="220">
        <v>117</v>
      </c>
      <c r="X104" s="162">
        <v>8</v>
      </c>
      <c r="Y104" s="27">
        <v>438</v>
      </c>
      <c r="Z104" s="159">
        <v>-3.1</v>
      </c>
      <c r="AA104" s="221">
        <v>-13.3</v>
      </c>
      <c r="AB104" s="222">
        <v>82</v>
      </c>
      <c r="AC104" s="163">
        <v>5</v>
      </c>
      <c r="AD104" s="31">
        <f t="shared" si="46"/>
        <v>264</v>
      </c>
      <c r="AE104" s="186">
        <v>1.6</v>
      </c>
      <c r="AF104" s="223">
        <v>-4.3</v>
      </c>
      <c r="AG104" s="220">
        <v>90</v>
      </c>
      <c r="AH104" s="162">
        <v>9</v>
      </c>
      <c r="AI104" s="27">
        <v>386</v>
      </c>
      <c r="AJ104" s="193">
        <v>0.5</v>
      </c>
      <c r="AK104" s="224">
        <v>-9.9</v>
      </c>
      <c r="AL104" s="222">
        <v>40</v>
      </c>
      <c r="AM104" s="152">
        <v>0</v>
      </c>
      <c r="AN104" s="31">
        <f t="shared" si="47"/>
        <v>183</v>
      </c>
      <c r="AO104" s="186">
        <v>6.2</v>
      </c>
      <c r="AP104" s="223">
        <v>-2.6</v>
      </c>
      <c r="AQ104" s="220">
        <v>119</v>
      </c>
      <c r="AR104" s="162">
        <v>0</v>
      </c>
      <c r="AS104" s="27">
        <f t="shared" si="48"/>
        <v>624</v>
      </c>
      <c r="AT104" s="193">
        <v>5.2</v>
      </c>
      <c r="AU104" s="224">
        <v>-3.9</v>
      </c>
      <c r="AV104" s="151">
        <v>28</v>
      </c>
      <c r="AW104" s="152">
        <v>0</v>
      </c>
      <c r="AX104" s="31">
        <f t="shared" si="49"/>
        <v>177</v>
      </c>
      <c r="AY104" s="186">
        <v>1.7</v>
      </c>
      <c r="AZ104" s="190">
        <v>-5.6</v>
      </c>
      <c r="BA104" s="32">
        <v>95</v>
      </c>
      <c r="BB104" s="34">
        <v>0</v>
      </c>
      <c r="BC104" s="27">
        <f t="shared" si="50"/>
        <v>525</v>
      </c>
      <c r="BD104" s="169">
        <v>-2.2999999999999998</v>
      </c>
      <c r="BE104" s="170">
        <v>-11.2</v>
      </c>
      <c r="BF104" s="29">
        <v>59</v>
      </c>
      <c r="BG104" s="31">
        <v>1</v>
      </c>
      <c r="BH104" s="31">
        <f t="shared" si="51"/>
        <v>236</v>
      </c>
      <c r="BI104" s="178">
        <v>-1.7</v>
      </c>
      <c r="BJ104" s="179">
        <v>-6.8</v>
      </c>
      <c r="BK104" s="27">
        <v>98</v>
      </c>
      <c r="BL104" s="34">
        <v>18</v>
      </c>
      <c r="BM104" s="27">
        <f t="shared" si="52"/>
        <v>487</v>
      </c>
      <c r="BN104" s="169">
        <v>-3</v>
      </c>
      <c r="BO104" s="170">
        <v>-8.1</v>
      </c>
      <c r="BP104" s="29">
        <v>60</v>
      </c>
      <c r="BQ104" s="31">
        <v>3</v>
      </c>
      <c r="BR104" s="31">
        <f t="shared" si="53"/>
        <v>296</v>
      </c>
      <c r="BS104" s="178">
        <v>-1.2</v>
      </c>
      <c r="BT104" s="179">
        <v>-5.0999999999999996</v>
      </c>
      <c r="BU104" s="27">
        <v>44</v>
      </c>
      <c r="BV104" s="34">
        <v>0</v>
      </c>
      <c r="BW104" s="27">
        <f t="shared" si="54"/>
        <v>324</v>
      </c>
      <c r="BX104" s="169">
        <v>5.2</v>
      </c>
      <c r="BY104" s="170">
        <v>-5.9</v>
      </c>
      <c r="BZ104" s="29">
        <v>77</v>
      </c>
      <c r="CA104" s="31">
        <v>0</v>
      </c>
      <c r="CB104" s="31">
        <f t="shared" si="55"/>
        <v>319</v>
      </c>
      <c r="CC104" s="178">
        <v>4.7</v>
      </c>
      <c r="CD104" s="179">
        <v>-5.3</v>
      </c>
      <c r="CE104" s="27">
        <v>70</v>
      </c>
      <c r="CF104" s="34">
        <v>4</v>
      </c>
      <c r="CG104" s="27">
        <f t="shared" si="56"/>
        <v>341</v>
      </c>
      <c r="CH104" s="169">
        <v>0.3</v>
      </c>
      <c r="CI104" s="170">
        <v>-4.8</v>
      </c>
      <c r="CJ104" s="29">
        <v>54</v>
      </c>
      <c r="CK104" s="31">
        <v>6</v>
      </c>
      <c r="CL104" s="31">
        <f t="shared" si="57"/>
        <v>242</v>
      </c>
      <c r="CM104" s="178">
        <v>0.3</v>
      </c>
      <c r="CN104" s="179">
        <v>-3.4</v>
      </c>
      <c r="CO104" s="32">
        <v>76</v>
      </c>
      <c r="CP104" s="34">
        <v>0</v>
      </c>
      <c r="CQ104" s="27">
        <f t="shared" si="58"/>
        <v>389</v>
      </c>
      <c r="CR104" s="169">
        <v>5.2</v>
      </c>
      <c r="CS104" s="170">
        <v>-5.8</v>
      </c>
      <c r="CT104" s="29">
        <v>74</v>
      </c>
      <c r="CU104" s="31">
        <v>0</v>
      </c>
      <c r="CV104" s="31">
        <f t="shared" si="59"/>
        <v>289</v>
      </c>
      <c r="CW104" s="178">
        <v>4.7</v>
      </c>
      <c r="CX104" s="179">
        <v>-4.9000000000000004</v>
      </c>
      <c r="CY104" s="32">
        <v>101</v>
      </c>
      <c r="CZ104" s="34">
        <v>6</v>
      </c>
      <c r="DA104" s="125">
        <f t="shared" si="60"/>
        <v>447</v>
      </c>
      <c r="DB104" s="120">
        <v>114</v>
      </c>
      <c r="DC104" s="85">
        <v>0</v>
      </c>
      <c r="DD104" s="85">
        <f t="shared" si="43"/>
        <v>558</v>
      </c>
      <c r="DE104" s="169">
        <v>-4.4000000000000004</v>
      </c>
      <c r="DF104" s="170">
        <v>-11.1</v>
      </c>
      <c r="DG104" s="29">
        <v>70</v>
      </c>
      <c r="DH104" s="31">
        <v>15</v>
      </c>
      <c r="DI104" s="31">
        <v>246</v>
      </c>
      <c r="DJ104" s="178">
        <v>-3</v>
      </c>
      <c r="DK104" s="179">
        <v>-6.8</v>
      </c>
      <c r="DL104" s="32">
        <v>114</v>
      </c>
      <c r="DM104" s="28" t="s">
        <v>69</v>
      </c>
      <c r="DN104" s="27">
        <v>558</v>
      </c>
      <c r="DO104" s="27">
        <v>159</v>
      </c>
      <c r="DP104" s="27">
        <v>16</v>
      </c>
      <c r="DQ104" s="27">
        <v>772</v>
      </c>
      <c r="DR104" s="169">
        <v>-1.7</v>
      </c>
      <c r="DS104" s="170">
        <v>-8.8000000000000007</v>
      </c>
      <c r="DT104" s="29">
        <v>86</v>
      </c>
      <c r="DU104" s="31">
        <v>3</v>
      </c>
      <c r="DV104" s="31">
        <v>328</v>
      </c>
      <c r="DW104" s="178">
        <v>-0.3</v>
      </c>
      <c r="DX104" s="179">
        <v>-4.0999999999999996</v>
      </c>
      <c r="DY104" s="32">
        <v>159</v>
      </c>
      <c r="DZ104" s="27">
        <v>16</v>
      </c>
      <c r="EA104" s="125">
        <v>701</v>
      </c>
      <c r="EB104" s="32">
        <v>159</v>
      </c>
      <c r="EC104" s="27">
        <v>16</v>
      </c>
      <c r="ED104" s="27">
        <f>EA104+71</f>
        <v>772</v>
      </c>
      <c r="EE104" s="169">
        <v>-6.7</v>
      </c>
      <c r="EF104" s="170">
        <v>-11.6</v>
      </c>
      <c r="EG104" s="29">
        <v>50</v>
      </c>
      <c r="EH104" s="270" t="s">
        <v>69</v>
      </c>
      <c r="EI104" s="31">
        <v>217</v>
      </c>
      <c r="EJ104" s="178">
        <v>-4.2</v>
      </c>
      <c r="EK104" s="179">
        <v>-11.5</v>
      </c>
      <c r="EL104" s="32">
        <v>102</v>
      </c>
      <c r="EM104" s="270" t="s">
        <v>69</v>
      </c>
      <c r="EN104" s="27">
        <v>389</v>
      </c>
      <c r="EO104" s="169">
        <v>-4.8</v>
      </c>
      <c r="EP104" s="170">
        <v>-12.9</v>
      </c>
      <c r="EQ104" s="32">
        <v>70</v>
      </c>
      <c r="ER104" s="27">
        <v>14</v>
      </c>
      <c r="ES104" s="27">
        <v>406</v>
      </c>
      <c r="ET104" s="171">
        <v>2.7</v>
      </c>
      <c r="EU104" s="171">
        <v>-6.2</v>
      </c>
      <c r="EV104" s="112">
        <f t="shared" si="19"/>
        <v>453.25</v>
      </c>
    </row>
    <row r="105" spans="1:152" ht="15.75">
      <c r="A105" s="293"/>
      <c r="B105" s="26">
        <v>40936</v>
      </c>
      <c r="C105" s="27">
        <v>92</v>
      </c>
      <c r="D105" s="27">
        <v>0</v>
      </c>
      <c r="E105" s="27">
        <f t="shared" si="41"/>
        <v>486</v>
      </c>
      <c r="F105" s="169">
        <v>-0.1</v>
      </c>
      <c r="G105" s="170">
        <v>-9.1</v>
      </c>
      <c r="H105" s="29">
        <v>22</v>
      </c>
      <c r="I105" s="31">
        <v>0</v>
      </c>
      <c r="J105" s="31">
        <f t="shared" si="42"/>
        <v>154</v>
      </c>
      <c r="K105" s="178">
        <v>3.3</v>
      </c>
      <c r="L105" s="179">
        <v>-2.6</v>
      </c>
      <c r="M105" s="27">
        <v>85</v>
      </c>
      <c r="N105" s="27">
        <v>0</v>
      </c>
      <c r="O105" s="27">
        <f t="shared" si="44"/>
        <v>437</v>
      </c>
      <c r="P105" s="169">
        <v>1.1000000000000001</v>
      </c>
      <c r="Q105" s="170">
        <v>-8</v>
      </c>
      <c r="R105" s="29">
        <v>68</v>
      </c>
      <c r="S105" s="31">
        <v>0</v>
      </c>
      <c r="T105" s="31">
        <f t="shared" si="45"/>
        <v>234</v>
      </c>
      <c r="U105" s="178">
        <v>4</v>
      </c>
      <c r="V105" s="179">
        <v>-1.7</v>
      </c>
      <c r="W105" s="220">
        <v>115</v>
      </c>
      <c r="X105" s="162">
        <v>4</v>
      </c>
      <c r="Y105" s="27">
        <v>442</v>
      </c>
      <c r="Z105" s="159">
        <v>-4</v>
      </c>
      <c r="AA105" s="221">
        <v>-15.2</v>
      </c>
      <c r="AB105" s="222">
        <v>88</v>
      </c>
      <c r="AC105" s="163">
        <v>9</v>
      </c>
      <c r="AD105" s="31">
        <f t="shared" si="46"/>
        <v>273</v>
      </c>
      <c r="AE105" s="186">
        <v>0.2</v>
      </c>
      <c r="AF105" s="223">
        <v>-7.8</v>
      </c>
      <c r="AG105" s="220">
        <v>86</v>
      </c>
      <c r="AH105" s="162">
        <v>2</v>
      </c>
      <c r="AI105" s="27">
        <v>388</v>
      </c>
      <c r="AJ105" s="193">
        <v>-0.9</v>
      </c>
      <c r="AK105" s="224">
        <v>-12.4</v>
      </c>
      <c r="AL105" s="222">
        <v>37</v>
      </c>
      <c r="AM105" s="152">
        <v>0</v>
      </c>
      <c r="AN105" s="31">
        <f t="shared" si="47"/>
        <v>183</v>
      </c>
      <c r="AO105" s="186">
        <v>-1.6</v>
      </c>
      <c r="AP105" s="223">
        <v>-5.0999999999999996</v>
      </c>
      <c r="AQ105" s="220">
        <v>116</v>
      </c>
      <c r="AR105" s="162">
        <v>1</v>
      </c>
      <c r="AS105" s="27">
        <f t="shared" si="48"/>
        <v>625</v>
      </c>
      <c r="AT105" s="193">
        <v>-3.1</v>
      </c>
      <c r="AU105" s="224">
        <v>-7.8</v>
      </c>
      <c r="AV105" s="151">
        <v>26</v>
      </c>
      <c r="AW105" s="152">
        <v>0</v>
      </c>
      <c r="AX105" s="31">
        <f t="shared" si="49"/>
        <v>177</v>
      </c>
      <c r="AY105" s="186">
        <v>2.9</v>
      </c>
      <c r="AZ105" s="190">
        <v>-8.1</v>
      </c>
      <c r="BA105" s="32">
        <v>91</v>
      </c>
      <c r="BB105" s="34">
        <v>0</v>
      </c>
      <c r="BC105" s="27">
        <f t="shared" si="50"/>
        <v>525</v>
      </c>
      <c r="BD105" s="169">
        <v>2.4</v>
      </c>
      <c r="BE105" s="170">
        <v>-6.8</v>
      </c>
      <c r="BF105" s="29">
        <v>55</v>
      </c>
      <c r="BG105" s="31">
        <v>0</v>
      </c>
      <c r="BH105" s="31">
        <f t="shared" si="51"/>
        <v>236</v>
      </c>
      <c r="BI105" s="178">
        <v>2.1</v>
      </c>
      <c r="BJ105" s="179">
        <v>-6.3</v>
      </c>
      <c r="BK105" s="27">
        <v>102</v>
      </c>
      <c r="BL105" s="34">
        <v>13</v>
      </c>
      <c r="BM105" s="27">
        <f t="shared" si="52"/>
        <v>500</v>
      </c>
      <c r="BN105" s="169">
        <v>-2.4</v>
      </c>
      <c r="BO105" s="170">
        <v>-7</v>
      </c>
      <c r="BP105" s="29">
        <v>60</v>
      </c>
      <c r="BQ105" s="31">
        <v>7</v>
      </c>
      <c r="BR105" s="31">
        <f t="shared" si="53"/>
        <v>303</v>
      </c>
      <c r="BS105" s="178">
        <v>-2.2999999999999998</v>
      </c>
      <c r="BT105" s="179">
        <v>-6.3</v>
      </c>
      <c r="BU105" s="27">
        <v>37</v>
      </c>
      <c r="BV105" s="34">
        <v>2</v>
      </c>
      <c r="BW105" s="27">
        <f t="shared" si="54"/>
        <v>326</v>
      </c>
      <c r="BX105" s="169">
        <v>-3.1</v>
      </c>
      <c r="BY105" s="170">
        <v>-6.5</v>
      </c>
      <c r="BZ105" s="29">
        <v>77</v>
      </c>
      <c r="CA105" s="31">
        <v>7</v>
      </c>
      <c r="CB105" s="31">
        <f t="shared" si="55"/>
        <v>326</v>
      </c>
      <c r="CC105" s="178">
        <v>-2.2000000000000002</v>
      </c>
      <c r="CD105" s="179">
        <v>-5.7</v>
      </c>
      <c r="CE105" s="27">
        <v>73</v>
      </c>
      <c r="CF105" s="34">
        <v>7</v>
      </c>
      <c r="CG105" s="27">
        <f t="shared" si="56"/>
        <v>348</v>
      </c>
      <c r="CH105" s="169">
        <v>-2.4</v>
      </c>
      <c r="CI105" s="170">
        <v>-8.6</v>
      </c>
      <c r="CJ105" s="29">
        <v>53</v>
      </c>
      <c r="CK105" s="31">
        <v>3</v>
      </c>
      <c r="CL105" s="31">
        <f t="shared" si="57"/>
        <v>245</v>
      </c>
      <c r="CM105" s="178">
        <v>-1.8</v>
      </c>
      <c r="CN105" s="179">
        <v>-5.6</v>
      </c>
      <c r="CO105" s="32">
        <v>73</v>
      </c>
      <c r="CP105" s="34">
        <v>0</v>
      </c>
      <c r="CQ105" s="27">
        <f t="shared" si="58"/>
        <v>389</v>
      </c>
      <c r="CR105" s="169">
        <v>-5</v>
      </c>
      <c r="CS105" s="170">
        <v>-8.4</v>
      </c>
      <c r="CT105" s="29">
        <v>68</v>
      </c>
      <c r="CU105" s="31">
        <v>0</v>
      </c>
      <c r="CV105" s="31">
        <f t="shared" si="59"/>
        <v>289</v>
      </c>
      <c r="CW105" s="178">
        <v>-2.6</v>
      </c>
      <c r="CX105" s="179">
        <v>-7.1</v>
      </c>
      <c r="CY105" s="32">
        <v>98</v>
      </c>
      <c r="CZ105" s="34">
        <v>2</v>
      </c>
      <c r="DA105" s="125">
        <f t="shared" si="60"/>
        <v>449</v>
      </c>
      <c r="DB105" s="120">
        <v>112</v>
      </c>
      <c r="DC105" s="85">
        <v>0</v>
      </c>
      <c r="DD105" s="85">
        <f t="shared" si="43"/>
        <v>558</v>
      </c>
      <c r="DE105" s="169">
        <v>1.9</v>
      </c>
      <c r="DF105" s="170">
        <v>-7.9</v>
      </c>
      <c r="DG105" s="29">
        <v>66</v>
      </c>
      <c r="DH105" s="31">
        <v>1</v>
      </c>
      <c r="DI105" s="31">
        <v>247</v>
      </c>
      <c r="DJ105" s="178">
        <v>2.2999999999999998</v>
      </c>
      <c r="DK105" s="179">
        <v>-6.9</v>
      </c>
      <c r="DL105" s="32">
        <v>112</v>
      </c>
      <c r="DM105" s="28" t="s">
        <v>69</v>
      </c>
      <c r="DN105" s="27">
        <v>558</v>
      </c>
      <c r="DO105" s="27">
        <v>161</v>
      </c>
      <c r="DP105" s="27">
        <v>7</v>
      </c>
      <c r="DQ105" s="27">
        <v>779</v>
      </c>
      <c r="DR105" s="169">
        <v>-4.7</v>
      </c>
      <c r="DS105" s="170">
        <v>-12.7</v>
      </c>
      <c r="DT105" s="29">
        <v>89</v>
      </c>
      <c r="DU105" s="31">
        <v>6</v>
      </c>
      <c r="DV105" s="31">
        <v>334</v>
      </c>
      <c r="DW105" s="178">
        <v>-0.9</v>
      </c>
      <c r="DX105" s="179">
        <v>-8</v>
      </c>
      <c r="DY105" s="32">
        <v>161</v>
      </c>
      <c r="DZ105" s="27">
        <v>7</v>
      </c>
      <c r="EA105" s="125">
        <v>708</v>
      </c>
      <c r="EB105" s="32">
        <v>161</v>
      </c>
      <c r="EC105" s="27">
        <v>7</v>
      </c>
      <c r="ED105" s="27">
        <f t="shared" si="61"/>
        <v>779</v>
      </c>
      <c r="EE105" s="169">
        <v>-7.9</v>
      </c>
      <c r="EF105" s="170">
        <v>-16.5</v>
      </c>
      <c r="EG105" s="29">
        <v>56</v>
      </c>
      <c r="EH105" s="31">
        <v>7</v>
      </c>
      <c r="EI105" s="31">
        <v>224</v>
      </c>
      <c r="EJ105" s="178">
        <v>-4.3</v>
      </c>
      <c r="EK105" s="179">
        <v>-8.8000000000000007</v>
      </c>
      <c r="EL105" s="32">
        <v>99</v>
      </c>
      <c r="EM105" s="270" t="s">
        <v>69</v>
      </c>
      <c r="EN105" s="27">
        <v>389</v>
      </c>
      <c r="EO105" s="169">
        <v>-5.3</v>
      </c>
      <c r="EP105" s="170">
        <v>-14.7</v>
      </c>
      <c r="EQ105" s="32">
        <v>64</v>
      </c>
      <c r="ER105" s="27"/>
      <c r="ES105" s="27">
        <v>406</v>
      </c>
      <c r="ET105" s="169">
        <v>3.7</v>
      </c>
      <c r="EU105" s="169">
        <v>2</v>
      </c>
      <c r="EV105" s="112">
        <f t="shared" si="19"/>
        <v>455.5</v>
      </c>
    </row>
    <row r="106" spans="1:152" ht="15.75">
      <c r="A106" s="293"/>
      <c r="B106" s="26">
        <v>40937</v>
      </c>
      <c r="C106" s="27">
        <v>92</v>
      </c>
      <c r="D106" s="27">
        <v>1</v>
      </c>
      <c r="E106" s="27">
        <f t="shared" si="41"/>
        <v>487</v>
      </c>
      <c r="F106" s="169">
        <v>1</v>
      </c>
      <c r="G106" s="170">
        <v>-4.5999999999999996</v>
      </c>
      <c r="H106" s="29">
        <v>23</v>
      </c>
      <c r="I106" s="31">
        <v>1</v>
      </c>
      <c r="J106" s="31">
        <f t="shared" si="42"/>
        <v>155</v>
      </c>
      <c r="K106" s="178">
        <v>2.1</v>
      </c>
      <c r="L106" s="179">
        <v>-2.6</v>
      </c>
      <c r="M106" s="27">
        <v>83</v>
      </c>
      <c r="N106" s="27">
        <v>0</v>
      </c>
      <c r="O106" s="27">
        <f t="shared" si="44"/>
        <v>437</v>
      </c>
      <c r="P106" s="169">
        <v>2.8</v>
      </c>
      <c r="Q106" s="170">
        <v>-9.6</v>
      </c>
      <c r="R106" s="29">
        <v>68</v>
      </c>
      <c r="S106" s="31">
        <v>4</v>
      </c>
      <c r="T106" s="31">
        <f t="shared" si="45"/>
        <v>238</v>
      </c>
      <c r="U106" s="178">
        <v>3.1</v>
      </c>
      <c r="V106" s="179">
        <v>-1.3</v>
      </c>
      <c r="W106" s="220">
        <v>109</v>
      </c>
      <c r="X106" s="162">
        <v>0</v>
      </c>
      <c r="Y106" s="27">
        <v>442</v>
      </c>
      <c r="Z106" s="159">
        <v>-5.9</v>
      </c>
      <c r="AA106" s="221">
        <v>-16.5</v>
      </c>
      <c r="AB106" s="222">
        <v>82</v>
      </c>
      <c r="AC106" s="163">
        <v>0</v>
      </c>
      <c r="AD106" s="31">
        <f t="shared" si="46"/>
        <v>273</v>
      </c>
      <c r="AE106" s="186">
        <v>-3.9</v>
      </c>
      <c r="AF106" s="223">
        <v>-7.9</v>
      </c>
      <c r="AG106" s="220">
        <v>96</v>
      </c>
      <c r="AH106" s="162">
        <v>13</v>
      </c>
      <c r="AI106" s="27">
        <v>401</v>
      </c>
      <c r="AJ106" s="193">
        <v>-3.7</v>
      </c>
      <c r="AK106" s="224">
        <v>-8.6</v>
      </c>
      <c r="AL106" s="222">
        <v>44</v>
      </c>
      <c r="AM106" s="152">
        <v>8</v>
      </c>
      <c r="AN106" s="31">
        <f t="shared" si="47"/>
        <v>191</v>
      </c>
      <c r="AO106" s="186">
        <v>0.6</v>
      </c>
      <c r="AP106" s="223">
        <v>-4.9000000000000004</v>
      </c>
      <c r="AQ106" s="220">
        <v>116</v>
      </c>
      <c r="AR106" s="162">
        <v>2</v>
      </c>
      <c r="AS106" s="27">
        <f t="shared" si="48"/>
        <v>627</v>
      </c>
      <c r="AT106" s="193">
        <v>-0.6</v>
      </c>
      <c r="AU106" s="224">
        <v>-8.6</v>
      </c>
      <c r="AV106" s="151">
        <v>27</v>
      </c>
      <c r="AW106" s="152">
        <v>2</v>
      </c>
      <c r="AX106" s="31">
        <f t="shared" si="49"/>
        <v>179</v>
      </c>
      <c r="AY106" s="186">
        <v>2.1</v>
      </c>
      <c r="AZ106" s="190">
        <v>-2.7</v>
      </c>
      <c r="BA106" s="32">
        <v>89</v>
      </c>
      <c r="BB106" s="34">
        <v>1</v>
      </c>
      <c r="BC106" s="27">
        <f t="shared" si="50"/>
        <v>526</v>
      </c>
      <c r="BD106" s="169">
        <v>-0.9</v>
      </c>
      <c r="BE106" s="170">
        <v>-7.3</v>
      </c>
      <c r="BF106" s="29">
        <v>56</v>
      </c>
      <c r="BG106" s="47">
        <v>3</v>
      </c>
      <c r="BH106" s="31">
        <f t="shared" si="51"/>
        <v>239</v>
      </c>
      <c r="BI106" s="178">
        <v>0</v>
      </c>
      <c r="BJ106" s="179">
        <v>-4.3</v>
      </c>
      <c r="BK106" s="27">
        <v>100</v>
      </c>
      <c r="BL106" s="34">
        <v>9</v>
      </c>
      <c r="BM106" s="27">
        <f t="shared" si="52"/>
        <v>509</v>
      </c>
      <c r="BN106" s="169">
        <v>-5.8</v>
      </c>
      <c r="BO106" s="170">
        <v>-10.9</v>
      </c>
      <c r="BP106" s="29">
        <v>64</v>
      </c>
      <c r="BQ106" s="47">
        <v>8</v>
      </c>
      <c r="BR106" s="31">
        <f t="shared" si="53"/>
        <v>311</v>
      </c>
      <c r="BS106" s="178">
        <v>-5.3</v>
      </c>
      <c r="BT106" s="179">
        <v>-9.6</v>
      </c>
      <c r="BU106" s="27">
        <v>41</v>
      </c>
      <c r="BV106" s="34">
        <v>7</v>
      </c>
      <c r="BW106" s="27">
        <f t="shared" si="54"/>
        <v>333</v>
      </c>
      <c r="BX106" s="169">
        <v>-1</v>
      </c>
      <c r="BY106" s="170">
        <v>-6</v>
      </c>
      <c r="BZ106" s="29">
        <v>75</v>
      </c>
      <c r="CA106" s="47">
        <v>2</v>
      </c>
      <c r="CB106" s="31">
        <f t="shared" si="55"/>
        <v>328</v>
      </c>
      <c r="CC106" s="178">
        <v>-0.4</v>
      </c>
      <c r="CD106" s="179">
        <v>-6.8</v>
      </c>
      <c r="CE106" s="27">
        <v>82</v>
      </c>
      <c r="CF106" s="34">
        <v>15</v>
      </c>
      <c r="CG106" s="27">
        <f t="shared" si="56"/>
        <v>363</v>
      </c>
      <c r="CH106" s="169">
        <v>-6</v>
      </c>
      <c r="CI106" s="170">
        <v>-10.199999999999999</v>
      </c>
      <c r="CJ106" s="29">
        <v>50</v>
      </c>
      <c r="CK106" s="47">
        <v>0</v>
      </c>
      <c r="CL106" s="31">
        <f t="shared" si="57"/>
        <v>245</v>
      </c>
      <c r="CM106" s="178">
        <v>-3</v>
      </c>
      <c r="CN106" s="179">
        <v>-6.3</v>
      </c>
      <c r="CO106" s="32">
        <v>89</v>
      </c>
      <c r="CP106" s="34">
        <v>21</v>
      </c>
      <c r="CQ106" s="27">
        <f t="shared" si="58"/>
        <v>410</v>
      </c>
      <c r="CR106" s="169">
        <v>-1.3</v>
      </c>
      <c r="CS106" s="170">
        <v>-8.3000000000000007</v>
      </c>
      <c r="CT106" s="29">
        <v>67</v>
      </c>
      <c r="CU106" s="47">
        <v>0</v>
      </c>
      <c r="CV106" s="31">
        <f t="shared" si="59"/>
        <v>289</v>
      </c>
      <c r="CW106" s="178">
        <v>-0.2</v>
      </c>
      <c r="CX106" s="179">
        <v>-5.5</v>
      </c>
      <c r="CY106" s="32">
        <v>103</v>
      </c>
      <c r="CZ106" s="34">
        <v>10</v>
      </c>
      <c r="DA106" s="125">
        <f t="shared" si="60"/>
        <v>459</v>
      </c>
      <c r="DB106" s="120">
        <v>111</v>
      </c>
      <c r="DC106" s="85">
        <v>0</v>
      </c>
      <c r="DD106" s="85">
        <f t="shared" si="43"/>
        <v>558</v>
      </c>
      <c r="DE106" s="169">
        <v>-5.9</v>
      </c>
      <c r="DF106" s="170">
        <v>-9.4</v>
      </c>
      <c r="DG106" s="29">
        <v>65</v>
      </c>
      <c r="DH106" s="47">
        <v>3</v>
      </c>
      <c r="DI106" s="31">
        <v>250</v>
      </c>
      <c r="DJ106" s="178">
        <v>-3.7</v>
      </c>
      <c r="DK106" s="179">
        <v>-8.6</v>
      </c>
      <c r="DL106" s="32">
        <v>111</v>
      </c>
      <c r="DM106" s="28" t="s">
        <v>69</v>
      </c>
      <c r="DN106" s="27">
        <v>558</v>
      </c>
      <c r="DO106" s="27">
        <v>160</v>
      </c>
      <c r="DP106" s="27">
        <v>6</v>
      </c>
      <c r="DQ106" s="27">
        <v>785</v>
      </c>
      <c r="DR106" s="169">
        <v>-3.3</v>
      </c>
      <c r="DS106" s="170">
        <v>-14.3</v>
      </c>
      <c r="DT106" s="29">
        <v>85</v>
      </c>
      <c r="DU106" s="30" t="s">
        <v>68</v>
      </c>
      <c r="DV106" s="31">
        <v>334</v>
      </c>
      <c r="DW106" s="178">
        <v>-1</v>
      </c>
      <c r="DX106" s="179">
        <v>-10.1</v>
      </c>
      <c r="DY106" s="32">
        <v>160</v>
      </c>
      <c r="DZ106" s="27">
        <v>6</v>
      </c>
      <c r="EA106" s="125">
        <v>714</v>
      </c>
      <c r="EB106" s="32">
        <v>160</v>
      </c>
      <c r="EC106" s="27">
        <v>6</v>
      </c>
      <c r="ED106" s="27">
        <f t="shared" si="61"/>
        <v>785</v>
      </c>
      <c r="EE106" s="169">
        <v>-5.2</v>
      </c>
      <c r="EF106" s="170">
        <v>-10.3</v>
      </c>
      <c r="EG106" s="29">
        <v>54</v>
      </c>
      <c r="EH106" s="270" t="s">
        <v>69</v>
      </c>
      <c r="EI106" s="31">
        <v>224</v>
      </c>
      <c r="EJ106" s="178">
        <v>-1.2</v>
      </c>
      <c r="EK106" s="179">
        <v>-6.9</v>
      </c>
      <c r="EL106" s="32">
        <v>98</v>
      </c>
      <c r="EM106" s="27">
        <v>2</v>
      </c>
      <c r="EN106" s="27">
        <v>391</v>
      </c>
      <c r="EO106" s="169">
        <v>-2.1</v>
      </c>
      <c r="EP106" s="170">
        <v>-8.6</v>
      </c>
      <c r="EQ106" s="32">
        <v>62</v>
      </c>
      <c r="ER106" s="27">
        <v>3</v>
      </c>
      <c r="ES106" s="27">
        <v>409</v>
      </c>
      <c r="ET106" s="169">
        <v>-1.8</v>
      </c>
      <c r="EU106" s="169">
        <v>-5.4</v>
      </c>
      <c r="EV106" s="112">
        <f t="shared" si="19"/>
        <v>463.5</v>
      </c>
    </row>
    <row r="107" spans="1:152" ht="15.75">
      <c r="A107" s="293"/>
      <c r="B107" s="26">
        <v>40938</v>
      </c>
      <c r="C107" s="27">
        <v>94</v>
      </c>
      <c r="D107" s="27">
        <v>2</v>
      </c>
      <c r="E107" s="27">
        <f t="shared" si="41"/>
        <v>489</v>
      </c>
      <c r="F107" s="169">
        <v>1.9</v>
      </c>
      <c r="G107" s="170">
        <v>-3.2</v>
      </c>
      <c r="H107" s="29">
        <v>42</v>
      </c>
      <c r="I107" s="31">
        <v>20</v>
      </c>
      <c r="J107" s="31">
        <f t="shared" si="42"/>
        <v>175</v>
      </c>
      <c r="K107" s="178">
        <v>2.4</v>
      </c>
      <c r="L107" s="179">
        <v>-1.7</v>
      </c>
      <c r="M107" s="27">
        <v>81</v>
      </c>
      <c r="N107" s="27">
        <v>1</v>
      </c>
      <c r="O107" s="27">
        <f t="shared" si="44"/>
        <v>438</v>
      </c>
      <c r="P107" s="169">
        <v>1.6</v>
      </c>
      <c r="Q107" s="170">
        <v>-5.3</v>
      </c>
      <c r="R107" s="29">
        <v>64</v>
      </c>
      <c r="S107" s="31">
        <v>0</v>
      </c>
      <c r="T107" s="31">
        <f t="shared" si="45"/>
        <v>238</v>
      </c>
      <c r="U107" s="178">
        <v>3</v>
      </c>
      <c r="V107" s="179">
        <v>-4.0999999999999996</v>
      </c>
      <c r="W107" s="220">
        <v>105</v>
      </c>
      <c r="X107" s="162">
        <v>0</v>
      </c>
      <c r="Y107" s="27">
        <v>442</v>
      </c>
      <c r="Z107" s="159">
        <v>-3.2</v>
      </c>
      <c r="AA107" s="221">
        <v>-19.7</v>
      </c>
      <c r="AB107" s="222">
        <v>83</v>
      </c>
      <c r="AC107" s="163">
        <v>6</v>
      </c>
      <c r="AD107" s="31">
        <f t="shared" si="46"/>
        <v>279</v>
      </c>
      <c r="AE107" s="186">
        <v>-4.9000000000000004</v>
      </c>
      <c r="AF107" s="223">
        <v>-8.9</v>
      </c>
      <c r="AG107" s="220">
        <v>104</v>
      </c>
      <c r="AH107" s="162">
        <v>13</v>
      </c>
      <c r="AI107" s="27">
        <v>414</v>
      </c>
      <c r="AJ107" s="193">
        <v>-7.2</v>
      </c>
      <c r="AK107" s="224">
        <v>-9.6999999999999993</v>
      </c>
      <c r="AL107" s="222">
        <v>53</v>
      </c>
      <c r="AM107" s="152">
        <v>13</v>
      </c>
      <c r="AN107" s="31">
        <f t="shared" si="47"/>
        <v>204</v>
      </c>
      <c r="AO107" s="186">
        <v>-0.1</v>
      </c>
      <c r="AP107" s="223">
        <v>-6.8</v>
      </c>
      <c r="AQ107" s="220">
        <v>128</v>
      </c>
      <c r="AR107" s="162">
        <v>17</v>
      </c>
      <c r="AS107" s="27">
        <f t="shared" si="48"/>
        <v>644</v>
      </c>
      <c r="AT107" s="193">
        <v>-1.4</v>
      </c>
      <c r="AU107" s="224">
        <v>-6</v>
      </c>
      <c r="AV107" s="151">
        <v>25</v>
      </c>
      <c r="AW107" s="152">
        <v>1</v>
      </c>
      <c r="AX107" s="31">
        <f t="shared" si="49"/>
        <v>180</v>
      </c>
      <c r="AY107" s="186">
        <v>3.9</v>
      </c>
      <c r="AZ107" s="190">
        <v>1.1000000000000001</v>
      </c>
      <c r="BA107" s="32">
        <v>887</v>
      </c>
      <c r="BB107" s="34">
        <v>0</v>
      </c>
      <c r="BC107" s="27">
        <f t="shared" si="50"/>
        <v>526</v>
      </c>
      <c r="BD107" s="169">
        <v>0.1</v>
      </c>
      <c r="BE107" s="170">
        <v>-13</v>
      </c>
      <c r="BF107" s="29">
        <v>53</v>
      </c>
      <c r="BG107" s="31">
        <v>0</v>
      </c>
      <c r="BH107" s="31">
        <f t="shared" si="51"/>
        <v>239</v>
      </c>
      <c r="BI107" s="178">
        <v>1.6</v>
      </c>
      <c r="BJ107" s="179">
        <v>-7</v>
      </c>
      <c r="BK107" s="27">
        <v>97</v>
      </c>
      <c r="BL107" s="34">
        <v>5</v>
      </c>
      <c r="BM107" s="27">
        <f t="shared" si="52"/>
        <v>514</v>
      </c>
      <c r="BN107" s="169">
        <v>-4.5</v>
      </c>
      <c r="BO107" s="170">
        <v>-15</v>
      </c>
      <c r="BP107" s="29">
        <v>61</v>
      </c>
      <c r="BQ107" s="31">
        <v>0</v>
      </c>
      <c r="BR107" s="31">
        <f t="shared" si="53"/>
        <v>311</v>
      </c>
      <c r="BS107" s="178">
        <v>-5.0999999999999996</v>
      </c>
      <c r="BT107" s="179">
        <v>-11.5</v>
      </c>
      <c r="BU107" s="27">
        <v>39</v>
      </c>
      <c r="BV107" s="34">
        <v>1</v>
      </c>
      <c r="BW107" s="27">
        <f t="shared" si="54"/>
        <v>334</v>
      </c>
      <c r="BX107" s="169">
        <v>-3.3</v>
      </c>
      <c r="BY107" s="170">
        <v>-8.8000000000000007</v>
      </c>
      <c r="BZ107" s="29">
        <v>72</v>
      </c>
      <c r="CA107" s="31">
        <v>0</v>
      </c>
      <c r="CB107" s="31">
        <f t="shared" si="55"/>
        <v>328</v>
      </c>
      <c r="CC107" s="178">
        <v>-1.2</v>
      </c>
      <c r="CD107" s="179">
        <v>-4.5</v>
      </c>
      <c r="CE107" s="27">
        <v>92</v>
      </c>
      <c r="CF107" s="34">
        <v>20</v>
      </c>
      <c r="CG107" s="27">
        <f t="shared" si="56"/>
        <v>383</v>
      </c>
      <c r="CH107" s="169">
        <v>-5.9</v>
      </c>
      <c r="CI107" s="170">
        <v>-15.4</v>
      </c>
      <c r="CJ107" s="29">
        <v>51</v>
      </c>
      <c r="CK107" s="31">
        <v>3</v>
      </c>
      <c r="CL107" s="31">
        <f t="shared" si="57"/>
        <v>248</v>
      </c>
      <c r="CM107" s="178">
        <v>-4.0999999999999996</v>
      </c>
      <c r="CN107" s="179">
        <v>-8.1</v>
      </c>
      <c r="CO107" s="32">
        <v>83</v>
      </c>
      <c r="CP107" s="34">
        <v>0</v>
      </c>
      <c r="CQ107" s="27">
        <f t="shared" si="58"/>
        <v>410</v>
      </c>
      <c r="CR107" s="169">
        <v>2</v>
      </c>
      <c r="CS107" s="170">
        <v>-6.1</v>
      </c>
      <c r="CT107" s="29">
        <v>66</v>
      </c>
      <c r="CU107" s="31">
        <v>0</v>
      </c>
      <c r="CV107" s="31">
        <f t="shared" si="59"/>
        <v>289</v>
      </c>
      <c r="CW107" s="178">
        <v>2.2000000000000002</v>
      </c>
      <c r="CX107" s="179">
        <v>-3.4</v>
      </c>
      <c r="CY107" s="32">
        <v>104</v>
      </c>
      <c r="CZ107" s="34">
        <v>8</v>
      </c>
      <c r="DA107" s="125">
        <f t="shared" si="60"/>
        <v>467</v>
      </c>
      <c r="DB107" s="120">
        <v>110</v>
      </c>
      <c r="DC107" s="85">
        <v>0</v>
      </c>
      <c r="DD107" s="85">
        <f t="shared" si="43"/>
        <v>558</v>
      </c>
      <c r="DE107" s="169">
        <v>4.5999999999999996</v>
      </c>
      <c r="DF107" s="170">
        <v>-7.3</v>
      </c>
      <c r="DG107" s="29">
        <v>63</v>
      </c>
      <c r="DH107" s="31">
        <v>1</v>
      </c>
      <c r="DI107" s="31">
        <v>251</v>
      </c>
      <c r="DJ107" s="178">
        <v>8.5</v>
      </c>
      <c r="DK107" s="179">
        <v>-5.6</v>
      </c>
      <c r="DL107" s="32">
        <v>110</v>
      </c>
      <c r="DM107" s="28" t="s">
        <v>69</v>
      </c>
      <c r="DN107" s="27">
        <v>558</v>
      </c>
      <c r="DO107" s="27">
        <v>159</v>
      </c>
      <c r="DP107" s="27">
        <v>7</v>
      </c>
      <c r="DQ107" s="27">
        <v>792</v>
      </c>
      <c r="DR107" s="169">
        <v>-0.7</v>
      </c>
      <c r="DS107" s="170">
        <v>-13.8</v>
      </c>
      <c r="DT107" s="29">
        <v>95</v>
      </c>
      <c r="DU107" s="31">
        <v>13</v>
      </c>
      <c r="DV107" s="31">
        <v>347</v>
      </c>
      <c r="DW107" s="178">
        <v>0.5</v>
      </c>
      <c r="DX107" s="179">
        <v>-3.9</v>
      </c>
      <c r="DY107" s="32">
        <v>159</v>
      </c>
      <c r="DZ107" s="27">
        <v>7</v>
      </c>
      <c r="EA107" s="125">
        <v>721</v>
      </c>
      <c r="EB107" s="32">
        <v>159</v>
      </c>
      <c r="EC107" s="27">
        <v>7</v>
      </c>
      <c r="ED107" s="27">
        <f t="shared" si="61"/>
        <v>792</v>
      </c>
      <c r="EE107" s="169">
        <v>-5.5</v>
      </c>
      <c r="EF107" s="170">
        <v>-14.8</v>
      </c>
      <c r="EG107" s="29">
        <v>61</v>
      </c>
      <c r="EH107" s="31">
        <v>11</v>
      </c>
      <c r="EI107" s="31">
        <v>235</v>
      </c>
      <c r="EJ107" s="178">
        <v>-2.7</v>
      </c>
      <c r="EK107" s="179">
        <v>-9.4</v>
      </c>
      <c r="EL107" s="32">
        <v>93</v>
      </c>
      <c r="EM107" s="270" t="s">
        <v>69</v>
      </c>
      <c r="EN107" s="27">
        <v>391</v>
      </c>
      <c r="EO107" s="169">
        <v>-2.5</v>
      </c>
      <c r="EP107" s="170">
        <v>-8.6999999999999993</v>
      </c>
      <c r="EQ107" s="32">
        <v>76</v>
      </c>
      <c r="ER107" s="27">
        <v>18</v>
      </c>
      <c r="ES107" s="27">
        <v>427</v>
      </c>
      <c r="ET107" s="169">
        <v>-2.1</v>
      </c>
      <c r="EU107" s="169">
        <v>-4.7</v>
      </c>
      <c r="EV107" s="112">
        <f t="shared" si="19"/>
        <v>470.25</v>
      </c>
    </row>
    <row r="108" spans="1:152" ht="16.5" thickBot="1">
      <c r="A108" s="293"/>
      <c r="B108" s="26">
        <v>40939</v>
      </c>
      <c r="C108" s="100">
        <v>95</v>
      </c>
      <c r="D108" s="100">
        <v>5</v>
      </c>
      <c r="E108" s="100">
        <f>E107+D108</f>
        <v>494</v>
      </c>
      <c r="F108" s="166">
        <v>1.7</v>
      </c>
      <c r="G108" s="167">
        <v>-3.4</v>
      </c>
      <c r="H108" s="135">
        <v>50</v>
      </c>
      <c r="I108" s="134">
        <v>15</v>
      </c>
      <c r="J108" s="134">
        <f t="shared" si="42"/>
        <v>190</v>
      </c>
      <c r="K108" s="180">
        <v>1.8</v>
      </c>
      <c r="L108" s="181">
        <v>-1.9</v>
      </c>
      <c r="M108" s="100">
        <v>77</v>
      </c>
      <c r="N108" s="100">
        <v>0</v>
      </c>
      <c r="O108" s="100">
        <f t="shared" si="44"/>
        <v>438</v>
      </c>
      <c r="P108" s="166">
        <v>0.3</v>
      </c>
      <c r="Q108" s="167">
        <v>-6.6</v>
      </c>
      <c r="R108" s="135">
        <v>63</v>
      </c>
      <c r="S108" s="134">
        <v>0</v>
      </c>
      <c r="T108" s="134">
        <f t="shared" si="45"/>
        <v>238</v>
      </c>
      <c r="U108" s="180">
        <v>2.1</v>
      </c>
      <c r="V108" s="181">
        <v>-5.9</v>
      </c>
      <c r="W108" s="226">
        <v>101</v>
      </c>
      <c r="X108" s="164">
        <v>0</v>
      </c>
      <c r="Y108" s="100">
        <v>442</v>
      </c>
      <c r="Z108" s="227">
        <v>-4</v>
      </c>
      <c r="AA108" s="228">
        <v>-9.5</v>
      </c>
      <c r="AB108" s="229">
        <v>82</v>
      </c>
      <c r="AC108" s="165">
        <v>3</v>
      </c>
      <c r="AD108" s="134">
        <f t="shared" si="46"/>
        <v>282</v>
      </c>
      <c r="AE108" s="191">
        <v>-5.9</v>
      </c>
      <c r="AF108" s="230">
        <v>-9.1999999999999993</v>
      </c>
      <c r="AG108" s="226">
        <v>113</v>
      </c>
      <c r="AH108" s="164">
        <v>14</v>
      </c>
      <c r="AI108" s="100">
        <v>428</v>
      </c>
      <c r="AJ108" s="231">
        <v>-7.9</v>
      </c>
      <c r="AK108" s="232">
        <v>-15.5</v>
      </c>
      <c r="AL108" s="229">
        <v>53</v>
      </c>
      <c r="AM108" s="156">
        <v>2</v>
      </c>
      <c r="AN108" s="134">
        <f t="shared" si="47"/>
        <v>206</v>
      </c>
      <c r="AO108" s="191">
        <v>-0.9</v>
      </c>
      <c r="AP108" s="230">
        <v>-7.3</v>
      </c>
      <c r="AQ108" s="226">
        <v>132</v>
      </c>
      <c r="AR108" s="164">
        <v>7</v>
      </c>
      <c r="AS108" s="100">
        <f t="shared" si="48"/>
        <v>651</v>
      </c>
      <c r="AT108" s="231">
        <v>-4</v>
      </c>
      <c r="AU108" s="232">
        <v>-7.9</v>
      </c>
      <c r="AV108" s="155">
        <v>24</v>
      </c>
      <c r="AW108" s="156">
        <v>2</v>
      </c>
      <c r="AX108" s="134">
        <f t="shared" si="49"/>
        <v>182</v>
      </c>
      <c r="AY108" s="191">
        <v>2.5</v>
      </c>
      <c r="AZ108" s="192">
        <v>-1</v>
      </c>
      <c r="BA108" s="32">
        <v>87</v>
      </c>
      <c r="BB108" s="34">
        <v>2</v>
      </c>
      <c r="BC108" s="27">
        <f t="shared" si="50"/>
        <v>528</v>
      </c>
      <c r="BD108" s="169">
        <v>0.7</v>
      </c>
      <c r="BE108" s="170">
        <v>-8.3000000000000007</v>
      </c>
      <c r="BF108" s="29">
        <v>62</v>
      </c>
      <c r="BG108" s="31">
        <v>10</v>
      </c>
      <c r="BH108" s="31">
        <f t="shared" si="51"/>
        <v>249</v>
      </c>
      <c r="BI108" s="178">
        <v>0.8</v>
      </c>
      <c r="BJ108" s="179">
        <v>-7.2</v>
      </c>
      <c r="BK108" s="27">
        <v>92</v>
      </c>
      <c r="BL108" s="34">
        <v>2</v>
      </c>
      <c r="BM108" s="27">
        <f t="shared" si="52"/>
        <v>516</v>
      </c>
      <c r="BN108" s="169">
        <v>-3.4</v>
      </c>
      <c r="BO108" s="170">
        <v>-13.5</v>
      </c>
      <c r="BP108" s="29">
        <v>58</v>
      </c>
      <c r="BQ108" s="31">
        <v>0</v>
      </c>
      <c r="BR108" s="31">
        <f t="shared" si="53"/>
        <v>311</v>
      </c>
      <c r="BS108" s="178">
        <v>-3.2</v>
      </c>
      <c r="BT108" s="179">
        <v>-10.3</v>
      </c>
      <c r="BU108" s="27">
        <v>53</v>
      </c>
      <c r="BV108" s="34">
        <v>17</v>
      </c>
      <c r="BW108" s="27">
        <f t="shared" si="54"/>
        <v>351</v>
      </c>
      <c r="BX108" s="169">
        <v>-4.0999999999999996</v>
      </c>
      <c r="BY108" s="170">
        <v>-15.5</v>
      </c>
      <c r="BZ108" s="29">
        <v>83</v>
      </c>
      <c r="CA108" s="31">
        <v>12</v>
      </c>
      <c r="CB108" s="31">
        <f t="shared" si="55"/>
        <v>340</v>
      </c>
      <c r="CC108" s="178">
        <v>-1.9</v>
      </c>
      <c r="CD108" s="179">
        <v>-7.7</v>
      </c>
      <c r="CE108" s="27">
        <v>87</v>
      </c>
      <c r="CF108" s="34">
        <v>4</v>
      </c>
      <c r="CG108" s="27">
        <f t="shared" si="56"/>
        <v>387</v>
      </c>
      <c r="CH108" s="169">
        <v>-4.0999999999999996</v>
      </c>
      <c r="CI108" s="170">
        <v>-10.7</v>
      </c>
      <c r="CJ108" s="29">
        <v>48</v>
      </c>
      <c r="CK108" s="31">
        <v>0</v>
      </c>
      <c r="CL108" s="31">
        <f t="shared" si="57"/>
        <v>248</v>
      </c>
      <c r="CM108" s="178">
        <v>-3.4</v>
      </c>
      <c r="CN108" s="179">
        <v>-7.7</v>
      </c>
      <c r="CO108" s="32">
        <v>79</v>
      </c>
      <c r="CP108" s="34">
        <v>0</v>
      </c>
      <c r="CQ108" s="27">
        <f t="shared" si="58"/>
        <v>410</v>
      </c>
      <c r="CR108" s="169">
        <v>0.1</v>
      </c>
      <c r="CS108" s="170">
        <v>-6.5</v>
      </c>
      <c r="CT108" s="29">
        <v>65</v>
      </c>
      <c r="CU108" s="31">
        <v>0</v>
      </c>
      <c r="CV108" s="31">
        <f t="shared" si="59"/>
        <v>289</v>
      </c>
      <c r="CW108" s="178">
        <v>3.1</v>
      </c>
      <c r="CX108" s="179">
        <v>-3</v>
      </c>
      <c r="CY108" s="32">
        <v>99</v>
      </c>
      <c r="CZ108" s="34">
        <v>5</v>
      </c>
      <c r="DA108" s="125">
        <f t="shared" si="60"/>
        <v>472</v>
      </c>
      <c r="DB108" s="118">
        <v>109</v>
      </c>
      <c r="DC108" s="86">
        <v>0</v>
      </c>
      <c r="DD108" s="88">
        <f t="shared" si="43"/>
        <v>558</v>
      </c>
      <c r="DE108" s="169">
        <v>1</v>
      </c>
      <c r="DF108" s="170">
        <v>-7.1</v>
      </c>
      <c r="DG108" s="29">
        <v>58</v>
      </c>
      <c r="DH108" s="31">
        <v>1</v>
      </c>
      <c r="DI108" s="31">
        <v>252</v>
      </c>
      <c r="DJ108" s="178">
        <v>1.9</v>
      </c>
      <c r="DK108" s="179">
        <v>-6.2</v>
      </c>
      <c r="DL108" s="32">
        <v>109</v>
      </c>
      <c r="DM108" s="28" t="s">
        <v>69</v>
      </c>
      <c r="DN108" s="27">
        <v>558</v>
      </c>
      <c r="DO108" s="27">
        <v>154</v>
      </c>
      <c r="DP108" s="27">
        <v>1</v>
      </c>
      <c r="DQ108" s="27">
        <v>793</v>
      </c>
      <c r="DR108" s="169">
        <v>0.7</v>
      </c>
      <c r="DS108" s="170">
        <v>-8.3000000000000007</v>
      </c>
      <c r="DT108" s="29">
        <v>93</v>
      </c>
      <c r="DU108" s="31">
        <v>2</v>
      </c>
      <c r="DV108" s="31">
        <v>349</v>
      </c>
      <c r="DW108" s="178">
        <v>2</v>
      </c>
      <c r="DX108" s="179">
        <v>4.7</v>
      </c>
      <c r="DY108" s="32">
        <v>154</v>
      </c>
      <c r="DZ108" s="27">
        <v>1</v>
      </c>
      <c r="EA108" s="125">
        <v>722</v>
      </c>
      <c r="EB108" s="103">
        <v>154</v>
      </c>
      <c r="EC108" s="100">
        <v>1</v>
      </c>
      <c r="ED108" s="100">
        <f t="shared" si="61"/>
        <v>793</v>
      </c>
      <c r="EE108" s="169">
        <v>-4.3</v>
      </c>
      <c r="EF108" s="170">
        <v>-11.9</v>
      </c>
      <c r="EG108" s="29">
        <v>58</v>
      </c>
      <c r="EH108" s="270" t="s">
        <v>69</v>
      </c>
      <c r="EI108" s="31">
        <v>235</v>
      </c>
      <c r="EJ108" s="178">
        <v>-5.3</v>
      </c>
      <c r="EK108" s="179">
        <v>-10.6</v>
      </c>
      <c r="EL108" s="103">
        <v>100</v>
      </c>
      <c r="EM108" s="100">
        <v>12</v>
      </c>
      <c r="EN108" s="100">
        <v>403</v>
      </c>
      <c r="EO108" s="166">
        <v>-3.6</v>
      </c>
      <c r="EP108" s="167">
        <v>-12.1</v>
      </c>
      <c r="EQ108" s="103">
        <v>75</v>
      </c>
      <c r="ER108" s="100">
        <v>6</v>
      </c>
      <c r="ES108" s="100">
        <v>433</v>
      </c>
      <c r="ET108" s="169">
        <v>3.1</v>
      </c>
      <c r="EU108" s="169">
        <v>-5.7</v>
      </c>
      <c r="EV108" s="112">
        <f t="shared" si="19"/>
        <v>475.875</v>
      </c>
    </row>
    <row r="109" spans="1:152" ht="15.75" thickTop="1" thickBot="1">
      <c r="A109" s="293"/>
      <c r="B109" s="54" t="s">
        <v>66</v>
      </c>
      <c r="C109" s="6">
        <f>IFERROR(AVERAGE(C78:C108),)</f>
        <v>107.6774193548387</v>
      </c>
      <c r="D109" s="7">
        <f>SUM(D78:D108)</f>
        <v>136</v>
      </c>
      <c r="E109" s="11">
        <f>D109</f>
        <v>136</v>
      </c>
      <c r="F109" s="8">
        <f>IFERROR(AVERAGE(F78:F108),)</f>
        <v>-0.18387096774193559</v>
      </c>
      <c r="G109" s="8">
        <f>IFERROR(AVERAGE(G78:G108),)</f>
        <v>-6.8032258064516133</v>
      </c>
      <c r="H109" s="2">
        <f>IFERROR(AVERAGE(H78:H108),)</f>
        <v>27.419354838709676</v>
      </c>
      <c r="I109" s="3">
        <f>SUM(I78:I108)</f>
        <v>81</v>
      </c>
      <c r="J109" s="17">
        <f>I109</f>
        <v>81</v>
      </c>
      <c r="K109" s="4">
        <f>IFERROR(AVERAGE(K78:K108),)</f>
        <v>1.4967741935483869</v>
      </c>
      <c r="L109" s="5">
        <f>IFERROR(AVERAGE(L78:L108),)</f>
        <v>-3.7741935483870965</v>
      </c>
      <c r="M109" s="6">
        <f>IFERROR(AVERAGE(M78:M108),)</f>
        <v>81.290322580645167</v>
      </c>
      <c r="N109" s="7">
        <f>SUM(N78:N108)</f>
        <v>135</v>
      </c>
      <c r="O109" s="11">
        <f>N109</f>
        <v>135</v>
      </c>
      <c r="P109" s="8">
        <f>IFERROR(AVERAGE(P78:P108),)</f>
        <v>-0.49354838709677418</v>
      </c>
      <c r="Q109" s="8">
        <f>IFERROR(AVERAGE(Q78:Q108),)</f>
        <v>-8.0225806451612875</v>
      </c>
      <c r="R109" s="2">
        <f>IFERROR(AVERAGE(R78:R108),)</f>
        <v>50.483870967741936</v>
      </c>
      <c r="S109" s="3">
        <f>SUM(S78:S108)</f>
        <v>167</v>
      </c>
      <c r="T109" s="17">
        <f>S109</f>
        <v>167</v>
      </c>
      <c r="U109" s="4">
        <f>IFERROR(AVERAGE(U78:U108),)</f>
        <v>1.0580645161290321</v>
      </c>
      <c r="V109" s="5">
        <f>IFERROR(AVERAGE(V78:V108),)</f>
        <v>-4.9419354838709673</v>
      </c>
      <c r="W109" s="6">
        <f>IFERROR(AVERAGE(W78:W108),)</f>
        <v>95</v>
      </c>
      <c r="X109" s="7">
        <f>SUM(X78:X108)</f>
        <v>219</v>
      </c>
      <c r="Y109" s="11">
        <f>X109</f>
        <v>219</v>
      </c>
      <c r="Z109" s="8">
        <f>IFERROR(AVERAGE(Z78:Z108),)</f>
        <v>-2.8225806451612905</v>
      </c>
      <c r="AA109" s="8">
        <f>IFERROR(AVERAGE(AA78:AA108),)</f>
        <v>-10.587096774193546</v>
      </c>
      <c r="AB109" s="137">
        <f>AVERAGE(AB78:AB108)</f>
        <v>65.032258064516128</v>
      </c>
      <c r="AC109" s="136">
        <f>SUM(AC78:AC108)</f>
        <v>164</v>
      </c>
      <c r="AD109" s="3">
        <f>AC109</f>
        <v>164</v>
      </c>
      <c r="AE109" s="4">
        <f>AVERAGE(AE78:AE108)</f>
        <v>-0.48709677419354847</v>
      </c>
      <c r="AF109" s="5">
        <f>AVERAGE(AF78:AF108)</f>
        <v>-6.3483870967741955</v>
      </c>
      <c r="AG109" s="9">
        <f>IFERROR(AVERAGE(AG78:AG108),)</f>
        <v>92.516129032258064</v>
      </c>
      <c r="AH109" s="7">
        <f>SUM(AH78:AH108)</f>
        <v>200</v>
      </c>
      <c r="AI109" s="11">
        <f>AH109</f>
        <v>200</v>
      </c>
      <c r="AJ109" s="8">
        <f>IFERROR(AVERAGE(AJ78:AJ108),)</f>
        <v>-2.1129032258064515</v>
      </c>
      <c r="AK109" s="8">
        <f>IFERROR(AVERAGE(AK78:AK108),)</f>
        <v>-10.296774193548384</v>
      </c>
      <c r="AL109" s="2">
        <f>AVERAGE(AL78:AL108)</f>
        <v>36.451612903225808</v>
      </c>
      <c r="AM109" s="3">
        <f>SUM(AM78:AM108)</f>
        <v>138</v>
      </c>
      <c r="AN109" s="3">
        <f>AM109</f>
        <v>138</v>
      </c>
      <c r="AO109" s="4">
        <f>AVERAGE(AO78:AO108)</f>
        <v>-1.1967741935483867</v>
      </c>
      <c r="AP109" s="5">
        <f>AVERAGE(AP78:AP108)</f>
        <v>-8.1612903225806459</v>
      </c>
      <c r="AQ109" s="9">
        <f>AVERAGE(AQ78:AQ108)</f>
        <v>135.80645161290323</v>
      </c>
      <c r="AR109" s="7">
        <f>SUM(AR78:AR108)</f>
        <v>201</v>
      </c>
      <c r="AS109" s="11">
        <f>AR109</f>
        <v>201</v>
      </c>
      <c r="AT109" s="8">
        <f>AVERAGE(AT78:AT108)</f>
        <v>-2.6258064516129029</v>
      </c>
      <c r="AU109" s="10">
        <f>AVERAGE(AU78:AU108)</f>
        <v>-10.529032258064515</v>
      </c>
      <c r="AV109" s="2">
        <f>AVERAGE(AV78:AV108)</f>
        <v>15.870967741935484</v>
      </c>
      <c r="AW109" s="3">
        <f>SUM(AW78:AW108)</f>
        <v>86</v>
      </c>
      <c r="AX109" s="17">
        <f>AW109</f>
        <v>86</v>
      </c>
      <c r="AY109" s="4">
        <f>AVERAGE(AY78:AY108)</f>
        <v>0.42903225806451611</v>
      </c>
      <c r="AZ109" s="5">
        <f>AVERAGE(AZ78:AZ108)</f>
        <v>-5.3290322580645144</v>
      </c>
      <c r="BA109" s="9">
        <f>AVERAGE(BA78:BA108)</f>
        <v>110.12903225806451</v>
      </c>
      <c r="BB109" s="7">
        <f>SUM(BB78:BB108)</f>
        <v>181</v>
      </c>
      <c r="BC109" s="11">
        <f>BB109</f>
        <v>181</v>
      </c>
      <c r="BD109" s="8">
        <f>AVERAGE(BD78:BD108)</f>
        <v>-1.5322580645161288</v>
      </c>
      <c r="BE109" s="10">
        <f>AVERAGE(BE78:BE108)</f>
        <v>-8.9935483870967747</v>
      </c>
      <c r="BF109" s="2">
        <f>AVERAGE(BF78:BF108)</f>
        <v>42.58064516129032</v>
      </c>
      <c r="BG109" s="3">
        <f>SUM(BG78:BG108)</f>
        <v>127</v>
      </c>
      <c r="BH109" s="17">
        <f>BG109</f>
        <v>127</v>
      </c>
      <c r="BI109" s="4">
        <f>AVERAGE(BI78:BI108)</f>
        <v>-0.2</v>
      </c>
      <c r="BJ109" s="5">
        <f>AVERAGE(BJ78:BJ108)</f>
        <v>-5.8741935483870975</v>
      </c>
      <c r="BK109" s="6">
        <f>AVERAGE(BK78:BK108)</f>
        <v>71.322580645161295</v>
      </c>
      <c r="BL109" s="7">
        <f>SUM(BL78:BL108)</f>
        <v>159</v>
      </c>
      <c r="BM109" s="11">
        <f>BL109</f>
        <v>159</v>
      </c>
      <c r="BN109" s="8">
        <f>AVERAGE(BN78:BN108)</f>
        <v>-0.9</v>
      </c>
      <c r="BO109" s="10">
        <f>AVERAGE(BO78:BO108)</f>
        <v>-7.6612903225806468</v>
      </c>
      <c r="BP109" s="2">
        <f>AVERAGE(BP78:BP108)</f>
        <v>43.903225806451616</v>
      </c>
      <c r="BQ109" s="3">
        <f>SUM(BQ78:BQ108)</f>
        <v>148</v>
      </c>
      <c r="BR109" s="17">
        <f>BQ109</f>
        <v>148</v>
      </c>
      <c r="BS109" s="4">
        <f>AVERAGE(BS78:BS108)</f>
        <v>4.5161290322580511E-2</v>
      </c>
      <c r="BT109" s="5">
        <f>AVERAGE(BT78:BT108)</f>
        <v>-5.5419354838709678</v>
      </c>
      <c r="BU109" s="6">
        <f>AVERAGE(BU78:BU108)</f>
        <v>42.258064516129032</v>
      </c>
      <c r="BV109" s="7">
        <f>SUM(BV78:BV108)</f>
        <v>83</v>
      </c>
      <c r="BW109" s="11">
        <f>BV109</f>
        <v>83</v>
      </c>
      <c r="BX109" s="8">
        <f>AVERAGE(BX78:BX108)</f>
        <v>-2.6870967741935483</v>
      </c>
      <c r="BY109" s="10">
        <f>AVERAGE(BY78:BY108)</f>
        <v>-10.316129032258063</v>
      </c>
      <c r="BZ109" s="2">
        <f>AVERAGE(BZ78:BZ108)</f>
        <v>73.903225806451616</v>
      </c>
      <c r="CA109" s="3">
        <f>SUM(CA78:CA108)</f>
        <v>103</v>
      </c>
      <c r="CB109" s="17">
        <f>CA109</f>
        <v>103</v>
      </c>
      <c r="CC109" s="4">
        <f>AVERAGE(CC78:CC108)</f>
        <v>-1.0967741935483872</v>
      </c>
      <c r="CD109" s="5">
        <f>AVERAGE(CD78:CD108)</f>
        <v>-7.0354838709677425</v>
      </c>
      <c r="CE109" s="6">
        <f>AVERAGE(CE78:CE108)</f>
        <v>72</v>
      </c>
      <c r="CF109" s="7">
        <f>SUM(CF78:CF108)</f>
        <v>217</v>
      </c>
      <c r="CG109" s="11">
        <f>CF109</f>
        <v>217</v>
      </c>
      <c r="CH109" s="8">
        <f>AVERAGE(CH78:CH108)</f>
        <v>-2.5096774193548383</v>
      </c>
      <c r="CI109" s="10">
        <f>AVERAGE(CI78:CI108)</f>
        <v>-8.4516129032258061</v>
      </c>
      <c r="CJ109" s="2">
        <f>AVERAGE(CJ78:CJ108)</f>
        <v>38.677419354838712</v>
      </c>
      <c r="CK109" s="3">
        <f>SUM(CK78:CK108)</f>
        <v>98</v>
      </c>
      <c r="CL109" s="17">
        <f>CK109</f>
        <v>98</v>
      </c>
      <c r="CM109" s="4">
        <f>AVERAGE(CM78:CM108)</f>
        <v>-1.2677419354838708</v>
      </c>
      <c r="CN109" s="5">
        <f>AVERAGE(CN78:CN108)</f>
        <v>-5.7354838709677418</v>
      </c>
      <c r="CO109" s="9">
        <f>AVERAGE(CO78:CO108)</f>
        <v>85.193548387096769</v>
      </c>
      <c r="CP109" s="7">
        <f>SUM(CP78:CP108)</f>
        <v>194</v>
      </c>
      <c r="CQ109" s="11">
        <f>CP109</f>
        <v>194</v>
      </c>
      <c r="CR109" s="8">
        <f>AVERAGE(CR78:CR108)</f>
        <v>-0.65161290322580645</v>
      </c>
      <c r="CS109" s="10">
        <f>AVERAGE(CS78:CS108)</f>
        <v>-7.6225806451612907</v>
      </c>
      <c r="CT109" s="2">
        <f>AVERAGE(CT78:CT108)</f>
        <v>63.161290322580648</v>
      </c>
      <c r="CU109" s="3">
        <f>SUM(CU78:CU108)</f>
        <v>127</v>
      </c>
      <c r="CV109" s="17">
        <f>CU109</f>
        <v>127</v>
      </c>
      <c r="CW109" s="4">
        <f>AVERAGE(CW78:CW108)</f>
        <v>1.2161290322580647</v>
      </c>
      <c r="CX109" s="5">
        <f>AVERAGE(CX78:CX108)</f>
        <v>-4.4161290322580644</v>
      </c>
      <c r="CY109" s="9">
        <f>AVERAGE(CY78:CY108)</f>
        <v>98</v>
      </c>
      <c r="CZ109" s="7">
        <f>SUM(CZ78:CZ108)</f>
        <v>250</v>
      </c>
      <c r="DA109" s="128">
        <f>CZ109</f>
        <v>250</v>
      </c>
      <c r="DB109" s="9">
        <f>AVERAGE(DB78:DB108)</f>
        <v>121.38709677419355</v>
      </c>
      <c r="DC109" s="7">
        <f>SUM(DC78:DC108)</f>
        <v>210</v>
      </c>
      <c r="DD109" s="11">
        <f>DC109</f>
        <v>210</v>
      </c>
      <c r="DE109" s="8">
        <f>AVERAGE(DE78:DE108)</f>
        <v>-2.6580645161290324</v>
      </c>
      <c r="DF109" s="10">
        <f>AVERAGE(DF78:DF108)</f>
        <v>-10.058064516129033</v>
      </c>
      <c r="DG109" s="2">
        <f>AVERAGE(DG78:DG108)</f>
        <v>57.161290322580648</v>
      </c>
      <c r="DH109" s="3">
        <f>SUM(DH78:DH108)</f>
        <v>131</v>
      </c>
      <c r="DI109" s="17">
        <f>DH109</f>
        <v>131</v>
      </c>
      <c r="DJ109" s="4">
        <f>AVERAGE(DJ78:DJ108)</f>
        <v>-0.99354838709677429</v>
      </c>
      <c r="DK109" s="5">
        <f>AVERAGE(DK78:DK108)</f>
        <v>-7.3935483870967751</v>
      </c>
      <c r="DL109" s="9">
        <f>AVERAGE(DL78:DL108)</f>
        <v>121.41935483870968</v>
      </c>
      <c r="DM109" s="7">
        <f>SUM(DM78:DM108)</f>
        <v>210</v>
      </c>
      <c r="DN109" s="11">
        <f>DM109</f>
        <v>210</v>
      </c>
      <c r="DO109" s="6">
        <f>AVERAGE(DO78:DO108)</f>
        <v>142.96774193548387</v>
      </c>
      <c r="DP109" s="7">
        <f>SUM(DP78:DP108)</f>
        <v>305</v>
      </c>
      <c r="DQ109" s="11">
        <f>DP109</f>
        <v>305</v>
      </c>
      <c r="DR109" s="8">
        <f>AVERAGE(DR78:DR108)</f>
        <v>-3.6225806451612912</v>
      </c>
      <c r="DS109" s="10">
        <f>AVERAGE(DS78:DS108)</f>
        <v>-11.519354838709678</v>
      </c>
      <c r="DT109" s="2">
        <f>AVERAGE(DT78:DT108)</f>
        <v>69.935483870967744</v>
      </c>
      <c r="DU109" s="3">
        <f>SUM(DU78:DU108)</f>
        <v>129</v>
      </c>
      <c r="DV109" s="17">
        <f>DU109</f>
        <v>129</v>
      </c>
      <c r="DW109" s="4">
        <f>AVERAGE(DW78:DW108)</f>
        <v>-1.9967741935483869</v>
      </c>
      <c r="DX109" s="5">
        <f>AVERAGE(DX78:DX108)</f>
        <v>-7.5516129032258075</v>
      </c>
      <c r="DY109" s="9">
        <f>AVERAGE(DY78:DY108)</f>
        <v>142.96774193548387</v>
      </c>
      <c r="DZ109" s="7">
        <f>SUM(DZ78:DZ108)</f>
        <v>234</v>
      </c>
      <c r="EA109" s="128">
        <f>DZ109</f>
        <v>234</v>
      </c>
      <c r="EB109" s="9">
        <f>AVERAGE(EB78:EB108)</f>
        <v>142.96774193548387</v>
      </c>
      <c r="EC109" s="7">
        <f>SUM(EC78:EC108)</f>
        <v>305</v>
      </c>
      <c r="ED109" s="11">
        <f>EC109</f>
        <v>305</v>
      </c>
      <c r="EE109" s="8">
        <f>AVERAGE(EE78:EE108)</f>
        <v>-3.9516129032258061</v>
      </c>
      <c r="EF109" s="10">
        <f>AVERAGE(EF78:EF108)</f>
        <v>-10.554838709677421</v>
      </c>
      <c r="EG109" s="2">
        <f>AVERAGE(EG78:EG108)</f>
        <v>54.096774193548384</v>
      </c>
      <c r="EH109" s="3">
        <f>SUM(EH78:EH108)</f>
        <v>98</v>
      </c>
      <c r="EI109" s="17">
        <f>EH109</f>
        <v>98</v>
      </c>
      <c r="EJ109" s="4">
        <f>AVERAGE(EJ78:EJ108)</f>
        <v>-1.7677419354838708</v>
      </c>
      <c r="EK109" s="5">
        <f>AVERAGE(EK78:EK108)</f>
        <v>-7.1741935483870964</v>
      </c>
      <c r="EL109" s="14">
        <f>AVERAGE(EL78:EL108)</f>
        <v>80.032258064516128</v>
      </c>
      <c r="EM109" s="12">
        <f>SUM(EM78:EM108)</f>
        <v>321</v>
      </c>
      <c r="EN109" s="15">
        <f>EM109</f>
        <v>321</v>
      </c>
      <c r="EO109" s="13">
        <f>AVERAGE(EO78:EO108)</f>
        <v>-3.0709677419354837</v>
      </c>
      <c r="EP109" s="16">
        <f>AVERAGE(EP78:EP108)</f>
        <v>-8.4290322580645167</v>
      </c>
      <c r="EQ109" s="14">
        <f>AVERAGE(EQ78:EQ108)</f>
        <v>56.483870967741936</v>
      </c>
      <c r="ER109" s="12">
        <f>SUM(ER78:ER108)</f>
        <v>242</v>
      </c>
      <c r="ES109" s="12">
        <f>ER109</f>
        <v>242</v>
      </c>
      <c r="ET109" s="13">
        <f>AVERAGE(ET78:ET108)</f>
        <v>-0.86774193548387102</v>
      </c>
      <c r="EU109" s="13">
        <f>AVERAGE(EU78:EU108)</f>
        <v>-6.4193548387096753</v>
      </c>
      <c r="EV109" s="112">
        <f t="shared" si="19"/>
        <v>227.75</v>
      </c>
    </row>
    <row r="110" spans="1:152" ht="15.75" thickTop="1" thickBot="1">
      <c r="A110" s="295"/>
      <c r="B110" s="43" t="s">
        <v>62</v>
      </c>
      <c r="C110" s="6">
        <f>IFERROR(AVERAGE(C13:C42,C45:C75,C78:C108),)</f>
        <v>58.619565217391305</v>
      </c>
      <c r="D110" s="7">
        <f>D77+D109</f>
        <v>494</v>
      </c>
      <c r="E110" s="11">
        <f>D110</f>
        <v>494</v>
      </c>
      <c r="F110" s="8">
        <f>IFERROR(AVERAGE(F13:F42,F45:F75,F78:F108),0)</f>
        <v>2.281521739130433</v>
      </c>
      <c r="G110" s="8">
        <f>IFERROR(AVERAGE(G13:G42,G45:G75,G78:G108),0)</f>
        <v>-4.5750000000000002</v>
      </c>
      <c r="H110" s="2">
        <f>IFERROR(AVERAGE(H13:H42,H45:H75,H78:H108),)</f>
        <v>13.706521739130435</v>
      </c>
      <c r="I110" s="3">
        <f>I77+I109</f>
        <v>190</v>
      </c>
      <c r="J110" s="17">
        <f>I110</f>
        <v>190</v>
      </c>
      <c r="K110" s="4">
        <f>IFERROR(AVERAGE(K13:K42,K45:K75,K78:K108),0)</f>
        <v>3.8739130434782618</v>
      </c>
      <c r="L110" s="5">
        <f>IFERROR(AVERAGE(L13:L42,L45:L75,L78:L108),0)</f>
        <v>-2.1489130434782608</v>
      </c>
      <c r="M110" s="6">
        <f>IFERROR(AVERAGE(M13:M42,M45:M75,M78:M108),)</f>
        <v>40.478260869565219</v>
      </c>
      <c r="N110" s="7">
        <f>N77+N109</f>
        <v>438</v>
      </c>
      <c r="O110" s="11">
        <f>N110</f>
        <v>438</v>
      </c>
      <c r="P110" s="8">
        <f>IFERROR(AVERAGE(P13:P42,P45:P75,P78:P108),0)</f>
        <v>3.2652173913043465</v>
      </c>
      <c r="Q110" s="8">
        <f>IFERROR(AVERAGE(Q13:Q42,Q45:Q75,Q78:Q108),0)</f>
        <v>-4.0500000000000016</v>
      </c>
      <c r="R110" s="2">
        <f>IFERROR(AVERAGE(R13:R42,R45:R75,R78:R108),)</f>
        <v>19.804347826086957</v>
      </c>
      <c r="S110" s="3">
        <f>S77+S109</f>
        <v>238</v>
      </c>
      <c r="T110" s="17">
        <f>S110</f>
        <v>238</v>
      </c>
      <c r="U110" s="4">
        <f>IFERROR(AVERAGE(U13:U42,U45:U75,U78:U108),0)</f>
        <v>4.45</v>
      </c>
      <c r="V110" s="5">
        <f>IFERROR(AVERAGE(V13:V42,V45:V75,V78:V108),0)</f>
        <v>-1.9597826086956516</v>
      </c>
      <c r="W110" s="6">
        <f>IFERROR(AVERAGE(W13:W42,W45:W75,W78:W108),)</f>
        <v>44.173913043478258</v>
      </c>
      <c r="X110" s="7">
        <f>X77+X109</f>
        <v>442</v>
      </c>
      <c r="Y110" s="11">
        <f>X110</f>
        <v>442</v>
      </c>
      <c r="Z110" s="8">
        <f>IFERROR(AVERAGE(Z13:Z42,Z45:Z75,Z78:Z108),0)</f>
        <v>2.3130434782608713</v>
      </c>
      <c r="AA110" s="8">
        <f>IFERROR(AVERAGE(AA13:AA42,AA45:AA75,AA78:AA108),0)</f>
        <v>-5.0750000000000002</v>
      </c>
      <c r="AB110" s="237">
        <f>AVERAGE(AB13:AB42,AB45:AB75,AB78:AB108)</f>
        <v>28.260869565217391</v>
      </c>
      <c r="AC110" s="136">
        <f>AC77+AC109</f>
        <v>282</v>
      </c>
      <c r="AD110" s="3">
        <f>AC110</f>
        <v>282</v>
      </c>
      <c r="AE110" s="4">
        <f>AVERAGE(AE13:AE42,AE45:AE75,AE78:AE108)</f>
        <v>4.2326086956521731</v>
      </c>
      <c r="AF110" s="5">
        <f>AVERAGE(AF13:AF42,AF45:AF75,AF78:AF108)</f>
        <v>-2.1282608695652177</v>
      </c>
      <c r="AG110" s="9">
        <f>IFERROR(AVERAGE(AG13:AG42,AG45:AG75,AG78:AG108),)</f>
        <v>39.423913043478258</v>
      </c>
      <c r="AH110" s="7">
        <f>AH77+AH109</f>
        <v>428</v>
      </c>
      <c r="AI110" s="11">
        <f>AH110</f>
        <v>428</v>
      </c>
      <c r="AJ110" s="8">
        <f>IFERROR(AVERAGE(AJ13:AJ42,AJ45:AJ75,AJ78:AJ108),0)</f>
        <v>2.9934782608695651</v>
      </c>
      <c r="AK110" s="8">
        <f>IFERROR(AVERAGE(AK13:AK42,AK45:AK75,AK78:AK108),0)</f>
        <v>-4.5717391304347821</v>
      </c>
      <c r="AL110" s="2">
        <f>AVERAGE(AL13:AL42,AL45:AL75,AL78:AL108)</f>
        <v>14.173913043478262</v>
      </c>
      <c r="AM110" s="3">
        <f>AM77+AM109</f>
        <v>206</v>
      </c>
      <c r="AN110" s="3">
        <f>AM110</f>
        <v>206</v>
      </c>
      <c r="AO110" s="4">
        <f>AVERAGE(AO13:AO42,AO45:AO75,AO78:AO108)</f>
        <v>3.1543478260869575</v>
      </c>
      <c r="AP110" s="5">
        <f>AVERAGE(AP13:AP42,AP45:AP75,AP78:AP108)</f>
        <v>-3.222826086956522</v>
      </c>
      <c r="AQ110" s="9">
        <f>AVERAGE(AQ13:AQ42,AQ45:AQ75,AQ78:AQ108)</f>
        <v>76.315217391304344</v>
      </c>
      <c r="AR110" s="7">
        <f>AR77+AR109</f>
        <v>651</v>
      </c>
      <c r="AS110" s="11">
        <f>AR110</f>
        <v>651</v>
      </c>
      <c r="AT110" s="8">
        <f>AVERAGE(AT13:AT42,AT45:AT75,AT78:AT108)</f>
        <v>1.4467391304347832</v>
      </c>
      <c r="AU110" s="10">
        <f>AVERAGE(AU13:AU42,AU45:AU75,AU78:AU108)</f>
        <v>-5.1673913043478272</v>
      </c>
      <c r="AV110" s="2">
        <f>AVERAGE(AV13:AV42,AV45:AV75,AV78:AV108)</f>
        <v>6.9891304347826084</v>
      </c>
      <c r="AW110" s="3">
        <f>AW77+AW109</f>
        <v>182</v>
      </c>
      <c r="AX110" s="17">
        <f>AW110</f>
        <v>182</v>
      </c>
      <c r="AY110" s="4">
        <f>AVERAGE(AY13:AY42,AY45:AY75,AY78:AY108)</f>
        <v>3.5576086956521729</v>
      </c>
      <c r="AZ110" s="5">
        <f>AVERAGE(AZ13:AZ42,AZ45:AZ75,AZ78:AZ108)</f>
        <v>-3.0717391304347821</v>
      </c>
      <c r="BA110" s="9">
        <f>AVERAGE(BA13:BA42,BA45:BA75,BA78:BA108)</f>
        <v>50.826086956521742</v>
      </c>
      <c r="BB110" s="7">
        <f>BB77+BB109</f>
        <v>528</v>
      </c>
      <c r="BC110" s="11">
        <f>BB110</f>
        <v>528</v>
      </c>
      <c r="BD110" s="8">
        <f>AVERAGE(BD13:BD42,BD45:BD75,BD78:BD108)</f>
        <v>2.2695652173913046</v>
      </c>
      <c r="BE110" s="10">
        <f>AVERAGE(BE13:BE42,BE45:BE75,BE78:BE108)</f>
        <v>-4.4195652173913063</v>
      </c>
      <c r="BF110" s="2">
        <f>AVERAGE(BF13:BF42,BF45:BF75,BF78:BF108)</f>
        <v>18.793478260869566</v>
      </c>
      <c r="BG110" s="3">
        <f>BG77+BG109</f>
        <v>249</v>
      </c>
      <c r="BH110" s="17">
        <f>BG110</f>
        <v>249</v>
      </c>
      <c r="BI110" s="4">
        <f>AVERAGE(BI13:BI42,BI45:BI75,BI78:BI108)</f>
        <v>3.5326086956521747</v>
      </c>
      <c r="BJ110" s="5">
        <f>AVERAGE(BJ13:BJ42,BJ45:BJ75,BJ78:BJ108)</f>
        <v>-2.2597826086956521</v>
      </c>
      <c r="BK110" s="6">
        <f>AVERAGE(BK13:BK42,BK45:BK75,BK78:BK108)</f>
        <v>43.423913043478258</v>
      </c>
      <c r="BL110" s="7">
        <f>BL77+BL109</f>
        <v>516</v>
      </c>
      <c r="BM110" s="11">
        <f>BL110</f>
        <v>516</v>
      </c>
      <c r="BN110" s="8">
        <f>AVERAGE(BN13:BN42,BN45:BN75,BN78:BN108)</f>
        <v>1.8423913043478262</v>
      </c>
      <c r="BO110" s="10">
        <f>AVERAGE(BO13:BO42,BO45:BO75,BO78:BO108)</f>
        <v>-5.0967391304347816</v>
      </c>
      <c r="BP110" s="2">
        <f>AVERAGE(BP13:BP42,BP45:BP75,BP78:BP108)</f>
        <v>22.923913043478262</v>
      </c>
      <c r="BQ110" s="3">
        <f>BQ77+BQ109</f>
        <v>311</v>
      </c>
      <c r="BR110" s="17">
        <f>BQ110</f>
        <v>311</v>
      </c>
      <c r="BS110" s="4">
        <f>AVERAGE(BS13:BS42,BS45:BS75,BS78:BS108)</f>
        <v>2.7989130434782603</v>
      </c>
      <c r="BT110" s="5">
        <f>AVERAGE(BT13:BT42,BT45:BT75,BT78:BT108)</f>
        <v>-3.3413043478260867</v>
      </c>
      <c r="BU110" s="6">
        <f>AVERAGE(BU13:BU42,BU45:BU75,BU78:BU108)</f>
        <v>23.086956521739129</v>
      </c>
      <c r="BV110" s="7">
        <f>BV77+BV109</f>
        <v>351</v>
      </c>
      <c r="BW110" s="11">
        <f>BV110</f>
        <v>351</v>
      </c>
      <c r="BX110" s="8">
        <f>AVERAGE(BX13:BX42,BX45:BX75,BX78:BX108)</f>
        <v>0.72087912087912054</v>
      </c>
      <c r="BY110" s="10">
        <f>AVERAGE(BY13:BY42,BY45:BY75,BY78:BY108)</f>
        <v>-6.6230769230769235</v>
      </c>
      <c r="BZ110" s="2">
        <f>AVERAGE(BZ13:BZ42,BZ45:BZ75,BZ78:BZ108)</f>
        <v>40.793478260869563</v>
      </c>
      <c r="CA110" s="3">
        <f>CA77+CA109</f>
        <v>340</v>
      </c>
      <c r="CB110" s="17">
        <f>CA110</f>
        <v>340</v>
      </c>
      <c r="CC110" s="4">
        <f>AVERAGE(CC13:CC42,CC45:CC75,CC78:CC108)</f>
        <v>2.0989010989010999</v>
      </c>
      <c r="CD110" s="5">
        <f>AVERAGE(CD13:CD42,CD45:CD75,CD78:CD108)</f>
        <v>-4.1439560439560426</v>
      </c>
      <c r="CE110" s="6">
        <f>AVERAGE(CE13:CE42,CE45:CE75,CE78:CE108)</f>
        <v>28.434782608695652</v>
      </c>
      <c r="CF110" s="7">
        <f>CF77+CF109</f>
        <v>387</v>
      </c>
      <c r="CG110" s="11">
        <f>CF110</f>
        <v>387</v>
      </c>
      <c r="CH110" s="8">
        <f>AVERAGE(CH13:CH42,CH45:CH75,CH78:CH108)</f>
        <v>0.54861111111111149</v>
      </c>
      <c r="CI110" s="10">
        <f>AVERAGE(CI13:CI42,CI45:CI75,CI78:CI108)</f>
        <v>-5.5444444444444452</v>
      </c>
      <c r="CJ110" s="2">
        <f>AVERAGE(CJ13:CJ42,CJ45:CJ75,CJ78:CJ108)</f>
        <v>19.989130434782609</v>
      </c>
      <c r="CK110" s="3">
        <f>CK77+CK109</f>
        <v>248</v>
      </c>
      <c r="CL110" s="17">
        <f>CK110</f>
        <v>248</v>
      </c>
      <c r="CM110" s="4">
        <f>AVERAGE(CM13:CM42,CM45:CM75,CM78:CM108)</f>
        <v>1.5847222222222204</v>
      </c>
      <c r="CN110" s="5">
        <f>AVERAGE(CN13:CN42,CN45:CN75,CN78:CN108)</f>
        <v>-3.4722222222222223</v>
      </c>
      <c r="CO110" s="9">
        <f>AVERAGE(CO13:CO42,CO45:CO75,CO78:CO108)</f>
        <v>39.989130434782609</v>
      </c>
      <c r="CP110" s="7">
        <f>CP77+CP109</f>
        <v>410</v>
      </c>
      <c r="CQ110" s="11">
        <f>CP110</f>
        <v>410</v>
      </c>
      <c r="CR110" s="8">
        <f>AVERAGE(CR13:CR42,CR45:CR75,CR78:CR108)</f>
        <v>1.4062499999999998</v>
      </c>
      <c r="CS110" s="10">
        <f>AVERAGE(CS13:CS42,CS45:CS75,CS78:CS108)</f>
        <v>-5.6274999999999995</v>
      </c>
      <c r="CT110" s="2">
        <f>AVERAGE(CT13:CT42,CT45:CT75,CT78:CT108)</f>
        <v>28.554347826086957</v>
      </c>
      <c r="CU110" s="3">
        <f>CU77+CU109</f>
        <v>289</v>
      </c>
      <c r="CV110" s="17">
        <f>CU110</f>
        <v>289</v>
      </c>
      <c r="CW110" s="4">
        <f>AVERAGE(CW13:CW42,CW45:CW75,CW78:CW108)</f>
        <v>2.8387500000000001</v>
      </c>
      <c r="CX110" s="5">
        <f>AVERAGE(CX13:CX42,CX45:CX75,CX78:CX108)</f>
        <v>-3.2987499999999996</v>
      </c>
      <c r="CY110" s="9">
        <f>AVERAGE(CY13:CY42,CY45:CY75,CY78:CY108)</f>
        <v>43.382022471910112</v>
      </c>
      <c r="CZ110" s="7">
        <f>CZ77+CZ109</f>
        <v>472</v>
      </c>
      <c r="DA110" s="128">
        <f>CZ110</f>
        <v>472</v>
      </c>
      <c r="DB110" s="9">
        <f>AVERAGE(DB13:DB42,DB45:DB75,DB78:DB108)</f>
        <v>62.565217391304351</v>
      </c>
      <c r="DC110" s="7">
        <f>DC77+DC109</f>
        <v>558</v>
      </c>
      <c r="DD110" s="11">
        <f>DC110</f>
        <v>558</v>
      </c>
      <c r="DE110" s="8">
        <f>AVERAGE(DE13:DE42,DE45:DE75,DE78:DE108)</f>
        <v>1.3253012048192765</v>
      </c>
      <c r="DF110" s="10">
        <f>AVERAGE(DF13:DF42,DF45:DF75,DF78:DF108)</f>
        <v>-5.2939759036144585</v>
      </c>
      <c r="DG110" s="2">
        <f>AVERAGE(DG13:DG42,DG45:DG75,DG78:DG108)</f>
        <v>23.934782608695652</v>
      </c>
      <c r="DH110" s="3">
        <f>DH77+DH109</f>
        <v>252</v>
      </c>
      <c r="DI110" s="17">
        <f>DH110</f>
        <v>252</v>
      </c>
      <c r="DJ110" s="4">
        <f>AVERAGE(DJ13:DJ42,DJ45:DJ75,DJ78:DJ108)</f>
        <v>2.8317073170731715</v>
      </c>
      <c r="DK110" s="5">
        <f>AVERAGE(DK13:DK42,DK45:DK75,DK78:DK108)</f>
        <v>-3.05</v>
      </c>
      <c r="DL110" s="9">
        <f>AVERAGE(DL13:DL42,DL45:DL75,DL78:DL108)</f>
        <v>62.608695652173914</v>
      </c>
      <c r="DM110" s="7">
        <f>DM77+DM109</f>
        <v>558</v>
      </c>
      <c r="DN110" s="11">
        <f>DM110</f>
        <v>558</v>
      </c>
      <c r="DO110" s="6">
        <f>AVERAGE(DO13:DO42,DO45:DO75,DO78:DO108)</f>
        <v>78.934782608695656</v>
      </c>
      <c r="DP110" s="7">
        <f>DP77+DP109</f>
        <v>793</v>
      </c>
      <c r="DQ110" s="11">
        <f>DP110</f>
        <v>793</v>
      </c>
      <c r="DR110" s="8">
        <f>AVERAGE(DR13:DR42,DR45:DR75,DR78:DR108)</f>
        <v>0.75869565217391211</v>
      </c>
      <c r="DS110" s="10">
        <f>AVERAGE(DS13:DS42,DS45:DS75,DS78:DS108)</f>
        <v>-6.0467391304347808</v>
      </c>
      <c r="DT110" s="2">
        <f>AVERAGE(DT13:DT42,DT45:DT75,DT78:DT108)</f>
        <v>39.510869565217391</v>
      </c>
      <c r="DU110" s="3">
        <f>DU77+DU109</f>
        <v>349</v>
      </c>
      <c r="DV110" s="17">
        <f>DU110</f>
        <v>349</v>
      </c>
      <c r="DW110" s="4">
        <f>AVERAGE(DW13:DW42,DW45:DW75,DW78:DW108)</f>
        <v>2.1141304347826084</v>
      </c>
      <c r="DX110" s="5">
        <f>AVERAGE(DX13:DX42,DX45:DX75,DX78:DX108)</f>
        <v>-3.3793478260869567</v>
      </c>
      <c r="DY110" s="9">
        <f>AVERAGE(DY13:DY42,DY45:DY75,DY78:DY108)</f>
        <v>78.934782608695656</v>
      </c>
      <c r="DZ110" s="7">
        <f>DZ77+DZ109</f>
        <v>722</v>
      </c>
      <c r="EA110" s="128">
        <f>DZ110</f>
        <v>722</v>
      </c>
      <c r="EB110" s="9">
        <f>AVERAGE(EB13:EB42,EB45:EB75,EB78:EB108)</f>
        <v>78.934782608695656</v>
      </c>
      <c r="EC110" s="7">
        <f>EC77+EC109</f>
        <v>793</v>
      </c>
      <c r="ED110" s="11">
        <f>EC110</f>
        <v>793</v>
      </c>
      <c r="EE110" s="8">
        <f>AVERAGE(EE13:EE42,EE45:EE75,EE78:EE108)</f>
        <v>0.88369565217391322</v>
      </c>
      <c r="EF110" s="10">
        <f>AVERAGE(EF13:EF42,EF45:EF75,EF78:EF108)</f>
        <v>-5.2815217391304348</v>
      </c>
      <c r="EG110" s="2">
        <f>AVERAGE(EG13:EG42,EG45:EG75,EG78:EG108)</f>
        <v>25.260869565217391</v>
      </c>
      <c r="EH110" s="3">
        <f>EH77+EH109</f>
        <v>236</v>
      </c>
      <c r="EI110" s="17">
        <f>EH110</f>
        <v>236</v>
      </c>
      <c r="EJ110" s="4">
        <f>AVERAGE(EJ13:EJ42,EJ45:EJ75,EJ78:EJ108)</f>
        <v>2.5934782608695648</v>
      </c>
      <c r="EK110" s="5">
        <f>AVERAGE(EK13:EK42,EK45:EK75,EK78:EK108)</f>
        <v>-2.8576086956521736</v>
      </c>
      <c r="EL110" s="9">
        <f>AVERAGE(EL13:EL42,EL45:EL75,EL78:EL108)</f>
        <v>28.619565217391305</v>
      </c>
      <c r="EM110" s="7">
        <f>EM77+EM109</f>
        <v>403</v>
      </c>
      <c r="EN110" s="11">
        <f>EM110</f>
        <v>403</v>
      </c>
      <c r="EO110" s="8">
        <f>AVERAGE(EO13:EO42,EO45:EO75,EO78:EO108)</f>
        <v>2.6152173913043506</v>
      </c>
      <c r="EP110" s="10">
        <f>AVERAGE(EP13:EP42,EP45:EP75,EP78:EP108)</f>
        <v>-3.3413043478260875</v>
      </c>
      <c r="EQ110" s="9">
        <f>AVERAGE(EQ13:EQ42,EQ45:EQ75,EQ78:EQ108)</f>
        <v>24.565217391304348</v>
      </c>
      <c r="ER110" s="7">
        <f>ER77+ER109</f>
        <v>433</v>
      </c>
      <c r="ES110" s="11">
        <f>ER110</f>
        <v>433</v>
      </c>
      <c r="ET110" s="8">
        <f>AVERAGE(ET13:ET42,ET45:ET75,ET78:ET108)</f>
        <v>2.1739130434782608</v>
      </c>
      <c r="EU110" s="8">
        <f>AVERAGE(EU13:EU42,EU45:EU75,EU78:EU108)</f>
        <v>-3.6815217391304342</v>
      </c>
      <c r="EV110" s="112">
        <f t="shared" ref="EV110:EV173" si="62">AVERAGE(BW110,CG110,CQ110,DA110,DN110,ED110,EN110,ES110)</f>
        <v>475.875</v>
      </c>
    </row>
    <row r="111" spans="1:152" ht="16.5" thickTop="1">
      <c r="A111" s="292" t="s">
        <v>74</v>
      </c>
      <c r="B111" s="53">
        <v>40940</v>
      </c>
      <c r="C111" s="19">
        <v>112</v>
      </c>
      <c r="D111" s="19">
        <v>17</v>
      </c>
      <c r="E111" s="19">
        <f>E108+D111</f>
        <v>511</v>
      </c>
      <c r="F111" s="171">
        <v>-0.9</v>
      </c>
      <c r="G111" s="172">
        <v>-7.3</v>
      </c>
      <c r="H111" s="21">
        <v>54</v>
      </c>
      <c r="I111" s="23">
        <v>7</v>
      </c>
      <c r="J111" s="23">
        <f>J108+I111</f>
        <v>197</v>
      </c>
      <c r="K111" s="182">
        <v>1.3</v>
      </c>
      <c r="L111" s="183">
        <v>-4.5999999999999996</v>
      </c>
      <c r="M111" s="19">
        <v>79</v>
      </c>
      <c r="N111" s="19">
        <v>2</v>
      </c>
      <c r="O111" s="19">
        <f>O108+N111</f>
        <v>440</v>
      </c>
      <c r="P111" s="171">
        <v>0.5</v>
      </c>
      <c r="Q111" s="172">
        <v>-9.8000000000000007</v>
      </c>
      <c r="R111" s="21">
        <v>64</v>
      </c>
      <c r="S111" s="23">
        <v>2</v>
      </c>
      <c r="T111" s="23">
        <f>T108+S111</f>
        <v>240</v>
      </c>
      <c r="U111" s="182">
        <v>0.5</v>
      </c>
      <c r="V111" s="183">
        <v>-7.1</v>
      </c>
      <c r="W111" s="208">
        <v>101</v>
      </c>
      <c r="X111" s="209">
        <v>4</v>
      </c>
      <c r="Y111" s="19">
        <v>446</v>
      </c>
      <c r="Z111" s="210">
        <v>-2.8</v>
      </c>
      <c r="AA111" s="221">
        <v>-14.7</v>
      </c>
      <c r="AB111" s="222">
        <v>94</v>
      </c>
      <c r="AC111" s="213">
        <v>18</v>
      </c>
      <c r="AD111" s="23">
        <f>AD108+AC111</f>
        <v>300</v>
      </c>
      <c r="AE111" s="188">
        <v>-0.6</v>
      </c>
      <c r="AF111" s="214">
        <v>-8.6999999999999993</v>
      </c>
      <c r="AG111" s="208">
        <v>112</v>
      </c>
      <c r="AH111" s="209">
        <v>7</v>
      </c>
      <c r="AI111" s="19">
        <v>435</v>
      </c>
      <c r="AJ111" s="215">
        <v>-1.6</v>
      </c>
      <c r="AK111" s="216">
        <v>-14</v>
      </c>
      <c r="AL111" s="212">
        <v>50</v>
      </c>
      <c r="AM111" s="148">
        <v>0</v>
      </c>
      <c r="AN111" s="23">
        <f>AN108+AM111</f>
        <v>206</v>
      </c>
      <c r="AO111" s="188">
        <v>3.2</v>
      </c>
      <c r="AP111" s="214">
        <v>-8</v>
      </c>
      <c r="AQ111" s="208">
        <v>147</v>
      </c>
      <c r="AR111" s="209">
        <v>19</v>
      </c>
      <c r="AS111" s="19">
        <f>AS108+AR111</f>
        <v>670</v>
      </c>
      <c r="AT111" s="215">
        <v>4</v>
      </c>
      <c r="AU111" s="216">
        <v>-9.9</v>
      </c>
      <c r="AV111" s="147">
        <v>24</v>
      </c>
      <c r="AW111" s="148">
        <v>1</v>
      </c>
      <c r="AX111" s="23">
        <f>AX108+AW111</f>
        <v>183</v>
      </c>
      <c r="AY111" s="188">
        <v>0.9</v>
      </c>
      <c r="AZ111" s="189">
        <v>-2.2999999999999998</v>
      </c>
      <c r="BA111" s="24">
        <v>91</v>
      </c>
      <c r="BB111" s="34">
        <v>8</v>
      </c>
      <c r="BC111" s="19">
        <f>BC108+BB111</f>
        <v>536</v>
      </c>
      <c r="BD111" s="171">
        <v>-5.8</v>
      </c>
      <c r="BE111" s="172">
        <v>-9.5</v>
      </c>
      <c r="BF111" s="21">
        <v>57</v>
      </c>
      <c r="BG111" s="23">
        <v>0</v>
      </c>
      <c r="BH111" s="23">
        <f>BH108+BG111</f>
        <v>249</v>
      </c>
      <c r="BI111" s="182">
        <v>-5</v>
      </c>
      <c r="BJ111" s="183">
        <v>-8.4</v>
      </c>
      <c r="BK111" s="19">
        <v>93</v>
      </c>
      <c r="BL111" s="34">
        <v>4</v>
      </c>
      <c r="BM111" s="19">
        <f>BM108+BL111</f>
        <v>520</v>
      </c>
      <c r="BN111" s="171">
        <v>-2.8</v>
      </c>
      <c r="BO111" s="172">
        <v>-13</v>
      </c>
      <c r="BP111" s="21">
        <v>57</v>
      </c>
      <c r="BQ111" s="23">
        <v>0</v>
      </c>
      <c r="BR111" s="23">
        <f>BR108+BQ111</f>
        <v>311</v>
      </c>
      <c r="BS111" s="182">
        <v>-1.1000000000000001</v>
      </c>
      <c r="BT111" s="183">
        <v>-9.4</v>
      </c>
      <c r="BU111" s="19">
        <v>49</v>
      </c>
      <c r="BV111" s="34">
        <v>2</v>
      </c>
      <c r="BW111" s="19">
        <f>BW108+BV111</f>
        <v>353</v>
      </c>
      <c r="BX111" s="171">
        <v>0.6</v>
      </c>
      <c r="BY111" s="172">
        <v>-10.3</v>
      </c>
      <c r="BZ111" s="21">
        <v>79</v>
      </c>
      <c r="CA111" s="23">
        <v>3</v>
      </c>
      <c r="CB111" s="23">
        <f>CB108+CA111</f>
        <v>343</v>
      </c>
      <c r="CC111" s="182">
        <v>0.9</v>
      </c>
      <c r="CD111" s="183">
        <v>-7.9</v>
      </c>
      <c r="CE111" s="19">
        <v>121</v>
      </c>
      <c r="CF111" s="34">
        <v>39</v>
      </c>
      <c r="CG111" s="19">
        <f>CG108+CF111</f>
        <v>426</v>
      </c>
      <c r="CH111" s="171">
        <v>-6.1</v>
      </c>
      <c r="CI111" s="172">
        <v>-8.9</v>
      </c>
      <c r="CJ111" s="21">
        <v>47</v>
      </c>
      <c r="CK111" s="23">
        <v>0</v>
      </c>
      <c r="CL111" s="23">
        <f>CL108+CK111</f>
        <v>248</v>
      </c>
      <c r="CM111" s="182">
        <v>-2.9</v>
      </c>
      <c r="CN111" s="183">
        <v>-7.4</v>
      </c>
      <c r="CO111" s="24">
        <v>77</v>
      </c>
      <c r="CP111" s="34">
        <v>0</v>
      </c>
      <c r="CQ111" s="19">
        <f>CQ108+CP111</f>
        <v>410</v>
      </c>
      <c r="CR111" s="171">
        <v>-0.5</v>
      </c>
      <c r="CS111" s="172">
        <v>-7.2</v>
      </c>
      <c r="CT111" s="21">
        <v>65</v>
      </c>
      <c r="CU111" s="23">
        <v>0</v>
      </c>
      <c r="CV111" s="23">
        <f>CV108+CU111</f>
        <v>289</v>
      </c>
      <c r="CW111" s="182">
        <v>-0.2</v>
      </c>
      <c r="CX111" s="183">
        <v>-3</v>
      </c>
      <c r="CY111" s="24">
        <v>111</v>
      </c>
      <c r="CZ111" s="34">
        <v>17</v>
      </c>
      <c r="DA111" s="123">
        <f>DA108+CZ111</f>
        <v>489</v>
      </c>
      <c r="DB111" s="129">
        <v>107</v>
      </c>
      <c r="DC111" s="89">
        <v>0</v>
      </c>
      <c r="DD111" s="90">
        <f>DC111+DD108</f>
        <v>558</v>
      </c>
      <c r="DE111" s="171">
        <v>-3.7</v>
      </c>
      <c r="DF111" s="172">
        <v>-7.7</v>
      </c>
      <c r="DG111" s="21">
        <v>69</v>
      </c>
      <c r="DH111" s="23">
        <v>17</v>
      </c>
      <c r="DI111" s="23">
        <v>269</v>
      </c>
      <c r="DJ111" s="182">
        <v>-2.2000000000000002</v>
      </c>
      <c r="DK111" s="183">
        <v>-6.8</v>
      </c>
      <c r="DL111" s="24">
        <v>107</v>
      </c>
      <c r="DM111" s="28" t="s">
        <v>69</v>
      </c>
      <c r="DN111" s="19">
        <v>558</v>
      </c>
      <c r="DO111" s="19">
        <v>151</v>
      </c>
      <c r="DP111" s="19">
        <v>2</v>
      </c>
      <c r="DQ111" s="27">
        <v>795</v>
      </c>
      <c r="DR111" s="171">
        <v>3.3</v>
      </c>
      <c r="DS111" s="172">
        <v>-6.5</v>
      </c>
      <c r="DT111" s="21">
        <v>90</v>
      </c>
      <c r="DU111" s="22" t="s">
        <v>68</v>
      </c>
      <c r="DV111" s="23">
        <v>349</v>
      </c>
      <c r="DW111" s="182">
        <v>4.7</v>
      </c>
      <c r="DX111" s="183">
        <v>-4.7</v>
      </c>
      <c r="DY111" s="24">
        <v>151</v>
      </c>
      <c r="DZ111" s="19">
        <v>2</v>
      </c>
      <c r="EA111" s="123">
        <v>724</v>
      </c>
      <c r="EB111" s="24">
        <v>151</v>
      </c>
      <c r="EC111" s="19">
        <v>2</v>
      </c>
      <c r="ED111" s="19">
        <f t="shared" ref="ED111:ED139" si="63">EA111+71</f>
        <v>795</v>
      </c>
      <c r="EE111" s="171">
        <v>-8.4</v>
      </c>
      <c r="EF111" s="172">
        <v>-20.399999999999999</v>
      </c>
      <c r="EG111" s="21">
        <v>57</v>
      </c>
      <c r="EH111" s="23">
        <v>2</v>
      </c>
      <c r="EI111" s="23">
        <v>237</v>
      </c>
      <c r="EJ111" s="182">
        <v>-5.3</v>
      </c>
      <c r="EK111" s="183">
        <v>-10.6</v>
      </c>
      <c r="EL111" s="24">
        <v>115</v>
      </c>
      <c r="EM111" s="19">
        <v>20</v>
      </c>
      <c r="EN111" s="19">
        <v>422</v>
      </c>
      <c r="EO111" s="171">
        <v>-5.7</v>
      </c>
      <c r="EP111" s="172">
        <v>-7.2</v>
      </c>
      <c r="EQ111" s="24">
        <v>75</v>
      </c>
      <c r="ER111" s="19">
        <v>9</v>
      </c>
      <c r="ES111" s="19">
        <v>442</v>
      </c>
      <c r="ET111" s="171">
        <v>-2.7</v>
      </c>
      <c r="EU111" s="171">
        <v>-6.7</v>
      </c>
      <c r="EV111" s="112">
        <f t="shared" si="62"/>
        <v>486.875</v>
      </c>
    </row>
    <row r="112" spans="1:152" ht="15.75">
      <c r="A112" s="293"/>
      <c r="B112" s="40">
        <v>40941</v>
      </c>
      <c r="C112" s="27">
        <v>110</v>
      </c>
      <c r="D112" s="27">
        <v>5</v>
      </c>
      <c r="E112" s="27">
        <f>D112+E111</f>
        <v>516</v>
      </c>
      <c r="F112" s="169">
        <v>-1.6</v>
      </c>
      <c r="G112" s="170">
        <v>-9.1</v>
      </c>
      <c r="H112" s="29">
        <v>63</v>
      </c>
      <c r="I112" s="31">
        <v>13</v>
      </c>
      <c r="J112" s="31">
        <f>J111+I112</f>
        <v>210</v>
      </c>
      <c r="K112" s="178">
        <v>-0.8</v>
      </c>
      <c r="L112" s="179">
        <v>-4.7</v>
      </c>
      <c r="M112" s="27">
        <v>90</v>
      </c>
      <c r="N112" s="27">
        <v>15</v>
      </c>
      <c r="O112" s="27">
        <f>O111+N112</f>
        <v>455</v>
      </c>
      <c r="P112" s="169">
        <v>-3.9</v>
      </c>
      <c r="Q112" s="170">
        <v>-11.9</v>
      </c>
      <c r="R112" s="29">
        <v>69</v>
      </c>
      <c r="S112" s="31">
        <v>7</v>
      </c>
      <c r="T112" s="31">
        <f>T111+S112</f>
        <v>247</v>
      </c>
      <c r="U112" s="178">
        <v>-2.2999999999999998</v>
      </c>
      <c r="V112" s="179">
        <v>-7.5</v>
      </c>
      <c r="W112" s="220">
        <v>111</v>
      </c>
      <c r="X112" s="162">
        <v>12</v>
      </c>
      <c r="Y112" s="27">
        <v>458</v>
      </c>
      <c r="Z112" s="159">
        <v>-3.4</v>
      </c>
      <c r="AA112" s="221">
        <v>-9</v>
      </c>
      <c r="AB112" s="222">
        <v>88</v>
      </c>
      <c r="AC112" s="163">
        <v>1</v>
      </c>
      <c r="AD112" s="31">
        <f>AD111+AC112</f>
        <v>301</v>
      </c>
      <c r="AE112" s="186">
        <v>0.5</v>
      </c>
      <c r="AF112" s="223">
        <v>-5</v>
      </c>
      <c r="AG112" s="220">
        <v>119</v>
      </c>
      <c r="AH112" s="162">
        <v>14</v>
      </c>
      <c r="AI112" s="27">
        <v>449</v>
      </c>
      <c r="AJ112" s="193">
        <v>-1.8</v>
      </c>
      <c r="AK112" s="224">
        <v>-5.8</v>
      </c>
      <c r="AL112" s="222">
        <v>47</v>
      </c>
      <c r="AM112" s="152">
        <v>0</v>
      </c>
      <c r="AN112" s="31">
        <f>AN111+AM112</f>
        <v>206</v>
      </c>
      <c r="AO112" s="186">
        <v>6.5</v>
      </c>
      <c r="AP112" s="223">
        <v>-8.9</v>
      </c>
      <c r="AQ112" s="220">
        <v>130</v>
      </c>
      <c r="AR112" s="162">
        <v>1</v>
      </c>
      <c r="AS112" s="27">
        <f>AS111+AR112</f>
        <v>671</v>
      </c>
      <c r="AT112" s="193">
        <v>3.4</v>
      </c>
      <c r="AU112" s="224">
        <v>-9.8000000000000007</v>
      </c>
      <c r="AV112" s="151">
        <v>23</v>
      </c>
      <c r="AW112" s="152">
        <v>0</v>
      </c>
      <c r="AX112" s="31">
        <f>AX111+AW112</f>
        <v>183</v>
      </c>
      <c r="AY112" s="186">
        <v>0.4</v>
      </c>
      <c r="AZ112" s="190">
        <v>-3.1</v>
      </c>
      <c r="BA112" s="32">
        <v>96</v>
      </c>
      <c r="BB112" s="34">
        <v>11</v>
      </c>
      <c r="BC112" s="27">
        <f>BC111+BB112</f>
        <v>547</v>
      </c>
      <c r="BD112" s="169">
        <v>-3.9</v>
      </c>
      <c r="BE112" s="170">
        <v>-7.7</v>
      </c>
      <c r="BF112" s="29">
        <v>55</v>
      </c>
      <c r="BG112" s="47">
        <v>2</v>
      </c>
      <c r="BH112" s="31">
        <f>BH111+BG112</f>
        <v>251</v>
      </c>
      <c r="BI112" s="178">
        <v>-1.5</v>
      </c>
      <c r="BJ112" s="179">
        <v>-6.9</v>
      </c>
      <c r="BK112" s="27">
        <v>90</v>
      </c>
      <c r="BL112" s="34">
        <v>2</v>
      </c>
      <c r="BM112" s="27">
        <f>BM111+BL112</f>
        <v>522</v>
      </c>
      <c r="BN112" s="169">
        <v>-2.7</v>
      </c>
      <c r="BO112" s="170">
        <v>-16.600000000000001</v>
      </c>
      <c r="BP112" s="29">
        <v>56</v>
      </c>
      <c r="BQ112" s="47">
        <v>0</v>
      </c>
      <c r="BR112" s="31">
        <f>BR111+BQ112</f>
        <v>311</v>
      </c>
      <c r="BS112" s="178">
        <v>-1.7</v>
      </c>
      <c r="BT112" s="179">
        <v>-11.1</v>
      </c>
      <c r="BU112" s="27">
        <v>51</v>
      </c>
      <c r="BV112" s="34">
        <v>6</v>
      </c>
      <c r="BW112" s="27">
        <f>BW111+BV112</f>
        <v>359</v>
      </c>
      <c r="BX112" s="169">
        <v>-6.4</v>
      </c>
      <c r="BY112" s="170">
        <v>-11.3</v>
      </c>
      <c r="BZ112" s="29">
        <v>86</v>
      </c>
      <c r="CA112" s="47">
        <v>11</v>
      </c>
      <c r="CB112" s="31">
        <f>CB111+CA112</f>
        <v>354</v>
      </c>
      <c r="CC112" s="178">
        <v>-5.7</v>
      </c>
      <c r="CD112" s="179">
        <v>-8.9</v>
      </c>
      <c r="CE112" s="27">
        <v>127</v>
      </c>
      <c r="CF112" s="34">
        <v>18</v>
      </c>
      <c r="CG112" s="27">
        <f>CG111+CF112</f>
        <v>444</v>
      </c>
      <c r="CH112" s="169">
        <v>-2.6</v>
      </c>
      <c r="CI112" s="170">
        <v>-11.7</v>
      </c>
      <c r="CJ112" s="29">
        <v>46</v>
      </c>
      <c r="CK112" s="47">
        <v>0</v>
      </c>
      <c r="CL112" s="31">
        <f>CL111+CK112</f>
        <v>248</v>
      </c>
      <c r="CM112" s="178">
        <v>-1.2</v>
      </c>
      <c r="CN112" s="179">
        <v>-6.4</v>
      </c>
      <c r="CO112" s="32">
        <v>78</v>
      </c>
      <c r="CP112" s="34">
        <v>2</v>
      </c>
      <c r="CQ112" s="27">
        <f>CQ111+CP112</f>
        <v>412</v>
      </c>
      <c r="CR112" s="169">
        <v>-1.7</v>
      </c>
      <c r="CS112" s="170">
        <v>-6.3</v>
      </c>
      <c r="CT112" s="29">
        <v>74</v>
      </c>
      <c r="CU112" s="47">
        <v>10</v>
      </c>
      <c r="CV112" s="31">
        <f>CV111+CU112</f>
        <v>299</v>
      </c>
      <c r="CW112" s="178">
        <v>-1.2</v>
      </c>
      <c r="CX112" s="179">
        <v>-3.3</v>
      </c>
      <c r="CY112" s="32">
        <v>113</v>
      </c>
      <c r="CZ112" s="34">
        <v>11</v>
      </c>
      <c r="DA112" s="125">
        <f>DA111+CZ112</f>
        <v>500</v>
      </c>
      <c r="DB112" s="120">
        <v>102</v>
      </c>
      <c r="DC112" s="85">
        <v>0</v>
      </c>
      <c r="DD112" s="85">
        <f t="shared" ref="DD112:DD124" si="64">DC112+DD111</f>
        <v>558</v>
      </c>
      <c r="DE112" s="169">
        <v>3.3</v>
      </c>
      <c r="DF112" s="170">
        <v>-11.7</v>
      </c>
      <c r="DG112" s="29">
        <v>65</v>
      </c>
      <c r="DH112" s="47">
        <v>0</v>
      </c>
      <c r="DI112" s="31">
        <v>269</v>
      </c>
      <c r="DJ112" s="178">
        <v>4.0999999999999996</v>
      </c>
      <c r="DK112" s="179">
        <v>-9</v>
      </c>
      <c r="DL112" s="32">
        <v>102</v>
      </c>
      <c r="DM112" s="28" t="s">
        <v>69</v>
      </c>
      <c r="DN112" s="27">
        <v>558</v>
      </c>
      <c r="DO112" s="27">
        <v>146</v>
      </c>
      <c r="DP112" s="270" t="s">
        <v>69</v>
      </c>
      <c r="DQ112" s="27">
        <v>795</v>
      </c>
      <c r="DR112" s="169">
        <v>5.2</v>
      </c>
      <c r="DS112" s="170">
        <v>-5.9</v>
      </c>
      <c r="DT112" s="29">
        <v>81</v>
      </c>
      <c r="DU112" s="30" t="s">
        <v>68</v>
      </c>
      <c r="DV112" s="31">
        <v>349</v>
      </c>
      <c r="DW112" s="178">
        <v>7.6</v>
      </c>
      <c r="DX112" s="179">
        <v>-5.6</v>
      </c>
      <c r="DY112" s="32">
        <v>146</v>
      </c>
      <c r="DZ112" s="270" t="s">
        <v>69</v>
      </c>
      <c r="EA112" s="125">
        <v>724</v>
      </c>
      <c r="EB112" s="32">
        <v>146</v>
      </c>
      <c r="EC112" s="270" t="s">
        <v>69</v>
      </c>
      <c r="ED112" s="27">
        <f t="shared" si="63"/>
        <v>795</v>
      </c>
      <c r="EE112" s="169">
        <v>-7.6</v>
      </c>
      <c r="EF112" s="170">
        <v>-12.7</v>
      </c>
      <c r="EG112" s="29">
        <v>56</v>
      </c>
      <c r="EH112" s="270" t="s">
        <v>69</v>
      </c>
      <c r="EI112" s="31">
        <v>237</v>
      </c>
      <c r="EJ112" s="178">
        <v>-6</v>
      </c>
      <c r="EK112" s="179">
        <v>-10.5</v>
      </c>
      <c r="EL112" s="32">
        <v>111</v>
      </c>
      <c r="EM112" s="34">
        <v>4</v>
      </c>
      <c r="EN112" s="27">
        <v>426</v>
      </c>
      <c r="EO112" s="169">
        <v>-0.2</v>
      </c>
      <c r="EP112" s="170">
        <v>-9.8000000000000007</v>
      </c>
      <c r="EQ112" s="32">
        <v>87</v>
      </c>
      <c r="ER112" s="27">
        <v>19</v>
      </c>
      <c r="ES112" s="27">
        <v>461</v>
      </c>
      <c r="ET112" s="169">
        <v>-5.7</v>
      </c>
      <c r="EU112" s="169">
        <v>-10.4</v>
      </c>
      <c r="EV112" s="112">
        <f t="shared" si="62"/>
        <v>494.375</v>
      </c>
    </row>
    <row r="113" spans="1:152" ht="15.75">
      <c r="A113" s="293"/>
      <c r="B113" s="26">
        <v>40942</v>
      </c>
      <c r="C113" s="27">
        <v>106</v>
      </c>
      <c r="D113" s="27">
        <v>0</v>
      </c>
      <c r="E113" s="27">
        <f t="shared" ref="E113:E139" si="65">D113+E112</f>
        <v>516</v>
      </c>
      <c r="F113" s="169">
        <v>-1.2</v>
      </c>
      <c r="G113" s="170">
        <v>-12.3</v>
      </c>
      <c r="H113" s="29">
        <v>59</v>
      </c>
      <c r="I113" s="31">
        <v>2</v>
      </c>
      <c r="J113" s="31">
        <f t="shared" ref="J113:J139" si="66">J112+I113</f>
        <v>212</v>
      </c>
      <c r="K113" s="178">
        <v>-0.3</v>
      </c>
      <c r="L113" s="179">
        <v>-7.6</v>
      </c>
      <c r="M113" s="27">
        <v>95</v>
      </c>
      <c r="N113" s="27">
        <v>13</v>
      </c>
      <c r="O113" s="27">
        <f t="shared" ref="O113:O126" si="67">O112+N113</f>
        <v>468</v>
      </c>
      <c r="P113" s="169">
        <v>-4.7</v>
      </c>
      <c r="Q113" s="170">
        <v>-12.5</v>
      </c>
      <c r="R113" s="29">
        <v>74</v>
      </c>
      <c r="S113" s="31">
        <v>11</v>
      </c>
      <c r="T113" s="31">
        <f t="shared" ref="T113:T139" si="68">T112+S113</f>
        <v>258</v>
      </c>
      <c r="U113" s="178">
        <v>-1.8</v>
      </c>
      <c r="V113" s="179">
        <v>-9</v>
      </c>
      <c r="W113" s="220">
        <v>122</v>
      </c>
      <c r="X113" s="162">
        <v>13</v>
      </c>
      <c r="Y113" s="27">
        <v>471</v>
      </c>
      <c r="Z113" s="159">
        <v>-5.0999999999999996</v>
      </c>
      <c r="AA113" s="221">
        <v>-8.8000000000000007</v>
      </c>
      <c r="AB113" s="222">
        <v>84</v>
      </c>
      <c r="AC113" s="163">
        <v>1</v>
      </c>
      <c r="AD113" s="31">
        <f t="shared" ref="AD113:AD139" si="69">AD112+AC113</f>
        <v>302</v>
      </c>
      <c r="AE113" s="186">
        <v>0.9</v>
      </c>
      <c r="AF113" s="223">
        <v>-6.4</v>
      </c>
      <c r="AG113" s="220">
        <v>130</v>
      </c>
      <c r="AH113" s="162">
        <v>21</v>
      </c>
      <c r="AI113" s="27">
        <v>470</v>
      </c>
      <c r="AJ113" s="193">
        <v>-2.6</v>
      </c>
      <c r="AK113" s="224">
        <v>-7.9</v>
      </c>
      <c r="AL113" s="222">
        <v>47</v>
      </c>
      <c r="AM113" s="152">
        <v>1</v>
      </c>
      <c r="AN113" s="31">
        <f t="shared" ref="AN113:AN139" si="70">AN112+AM113</f>
        <v>207</v>
      </c>
      <c r="AO113" s="186">
        <v>-8.4</v>
      </c>
      <c r="AP113" s="223">
        <v>-10.7</v>
      </c>
      <c r="AQ113" s="220">
        <v>130</v>
      </c>
      <c r="AR113" s="162">
        <v>5</v>
      </c>
      <c r="AS113" s="27">
        <f t="shared" ref="AS113:AS126" si="71">AS112+AR113</f>
        <v>676</v>
      </c>
      <c r="AT113" s="193">
        <v>-8.8000000000000007</v>
      </c>
      <c r="AU113" s="224">
        <v>-11.9</v>
      </c>
      <c r="AV113" s="151">
        <v>23</v>
      </c>
      <c r="AW113" s="152">
        <v>0</v>
      </c>
      <c r="AX113" s="31">
        <f t="shared" ref="AX113:AX139" si="72">AX112+AW113</f>
        <v>183</v>
      </c>
      <c r="AY113" s="186">
        <v>-1</v>
      </c>
      <c r="AZ113" s="190">
        <v>-5</v>
      </c>
      <c r="BA113" s="32">
        <v>92</v>
      </c>
      <c r="BB113" s="27">
        <v>0</v>
      </c>
      <c r="BC113" s="27">
        <f t="shared" ref="BC113:BC126" si="73">BC112+BB113</f>
        <v>547</v>
      </c>
      <c r="BD113" s="169">
        <v>2.1</v>
      </c>
      <c r="BE113" s="170">
        <v>-8.1</v>
      </c>
      <c r="BF113" s="29">
        <v>52</v>
      </c>
      <c r="BG113" s="31">
        <v>0</v>
      </c>
      <c r="BH113" s="31">
        <f t="shared" ref="BH113:BH139" si="74">BH112+BG113</f>
        <v>251</v>
      </c>
      <c r="BI113" s="178">
        <v>3.3</v>
      </c>
      <c r="BJ113" s="179">
        <v>-4.0999999999999996</v>
      </c>
      <c r="BK113" s="27">
        <v>86</v>
      </c>
      <c r="BL113" s="27">
        <v>0</v>
      </c>
      <c r="BM113" s="27">
        <f t="shared" ref="BM113:BM126" si="75">BM112+BL113</f>
        <v>522</v>
      </c>
      <c r="BN113" s="169">
        <v>-2.6</v>
      </c>
      <c r="BO113" s="170">
        <v>-11.6</v>
      </c>
      <c r="BP113" s="29">
        <v>55</v>
      </c>
      <c r="BQ113" s="31">
        <v>0</v>
      </c>
      <c r="BR113" s="31">
        <f t="shared" ref="BR113:BR139" si="76">BR112+BQ113</f>
        <v>311</v>
      </c>
      <c r="BS113" s="178">
        <v>-0.9</v>
      </c>
      <c r="BT113" s="179">
        <v>-8.1999999999999993</v>
      </c>
      <c r="BU113" s="27">
        <v>58</v>
      </c>
      <c r="BV113" s="27">
        <v>10</v>
      </c>
      <c r="BW113" s="27">
        <f t="shared" ref="BW113:BW126" si="77">BW112+BV113</f>
        <v>369</v>
      </c>
      <c r="BX113" s="169">
        <v>-5</v>
      </c>
      <c r="BY113" s="170">
        <v>-13.7</v>
      </c>
      <c r="BZ113" s="29">
        <v>85</v>
      </c>
      <c r="CA113" s="31">
        <v>4</v>
      </c>
      <c r="CB113" s="31">
        <f t="shared" ref="CB113:CB139" si="78">CB112+CA113</f>
        <v>358</v>
      </c>
      <c r="CC113" s="178">
        <v>-1.8</v>
      </c>
      <c r="CD113" s="179">
        <v>-8</v>
      </c>
      <c r="CE113" s="27">
        <v>117</v>
      </c>
      <c r="CF113" s="27">
        <v>2</v>
      </c>
      <c r="CG113" s="27">
        <f t="shared" ref="CG113:CG126" si="79">CG112+CF113</f>
        <v>446</v>
      </c>
      <c r="CH113" s="169">
        <v>-2.6</v>
      </c>
      <c r="CI113" s="170">
        <v>-12.4</v>
      </c>
      <c r="CJ113" s="29">
        <v>55</v>
      </c>
      <c r="CK113" s="31">
        <v>11</v>
      </c>
      <c r="CL113" s="31">
        <f t="shared" ref="CL113:CL139" si="80">CL112+CK113</f>
        <v>259</v>
      </c>
      <c r="CM113" s="178">
        <v>-0.4</v>
      </c>
      <c r="CN113" s="179">
        <v>-7.6</v>
      </c>
      <c r="CO113" s="32">
        <v>75</v>
      </c>
      <c r="CP113" s="27">
        <v>0</v>
      </c>
      <c r="CQ113" s="27">
        <f t="shared" ref="CQ113:CQ138" si="81">CQ112+CP113</f>
        <v>412</v>
      </c>
      <c r="CR113" s="169">
        <v>-4.0999999999999996</v>
      </c>
      <c r="CS113" s="170">
        <v>-11.5</v>
      </c>
      <c r="CT113" s="29">
        <v>75</v>
      </c>
      <c r="CU113" s="31">
        <v>2</v>
      </c>
      <c r="CV113" s="31">
        <f t="shared" ref="CV113:CV138" si="82">CV112+CU113</f>
        <v>301</v>
      </c>
      <c r="CW113" s="178">
        <v>-2.2999999999999998</v>
      </c>
      <c r="CX113" s="179">
        <v>-6.5</v>
      </c>
      <c r="CY113" s="32">
        <v>101</v>
      </c>
      <c r="CZ113" s="27">
        <v>0</v>
      </c>
      <c r="DA113" s="125">
        <f t="shared" ref="DA113:DA138" si="83">DA112+CZ113</f>
        <v>500</v>
      </c>
      <c r="DB113" s="120">
        <v>99</v>
      </c>
      <c r="DC113" s="85">
        <v>2</v>
      </c>
      <c r="DD113" s="85">
        <f t="shared" si="64"/>
        <v>560</v>
      </c>
      <c r="DE113" s="169">
        <v>3.1</v>
      </c>
      <c r="DF113" s="170">
        <v>-6.8</v>
      </c>
      <c r="DG113" s="29">
        <v>62</v>
      </c>
      <c r="DH113" s="31">
        <v>0</v>
      </c>
      <c r="DI113" s="31">
        <v>269</v>
      </c>
      <c r="DJ113" s="178">
        <v>4.3</v>
      </c>
      <c r="DK113" s="179">
        <v>-5.2</v>
      </c>
      <c r="DL113" s="32">
        <v>99</v>
      </c>
      <c r="DM113" s="27">
        <v>2</v>
      </c>
      <c r="DN113" s="27">
        <v>560</v>
      </c>
      <c r="DO113" s="27">
        <v>162</v>
      </c>
      <c r="DP113" s="27">
        <v>19</v>
      </c>
      <c r="DQ113" s="27">
        <v>814</v>
      </c>
      <c r="DR113" s="169">
        <v>-4.5</v>
      </c>
      <c r="DS113" s="170">
        <v>-8.3000000000000007</v>
      </c>
      <c r="DT113" s="29">
        <v>73</v>
      </c>
      <c r="DU113" s="31">
        <v>1</v>
      </c>
      <c r="DV113" s="31">
        <v>350</v>
      </c>
      <c r="DW113" s="178">
        <v>-3.9</v>
      </c>
      <c r="DX113" s="179">
        <v>-7.5</v>
      </c>
      <c r="DY113" s="32">
        <v>162</v>
      </c>
      <c r="DZ113" s="27">
        <v>19</v>
      </c>
      <c r="EA113" s="125">
        <v>743</v>
      </c>
      <c r="EB113" s="32">
        <v>162</v>
      </c>
      <c r="EC113" s="27">
        <v>19</v>
      </c>
      <c r="ED113" s="27">
        <f t="shared" si="63"/>
        <v>814</v>
      </c>
      <c r="EE113" s="169">
        <v>-4.7</v>
      </c>
      <c r="EF113" s="170">
        <v>-11.2</v>
      </c>
      <c r="EG113" s="29">
        <v>63</v>
      </c>
      <c r="EH113" s="31">
        <v>11</v>
      </c>
      <c r="EI113" s="31">
        <v>248</v>
      </c>
      <c r="EJ113" s="178">
        <v>-3.9</v>
      </c>
      <c r="EK113" s="179">
        <v>-8.9</v>
      </c>
      <c r="EL113" s="41">
        <v>102</v>
      </c>
      <c r="EM113" s="270" t="s">
        <v>69</v>
      </c>
      <c r="EN113" s="37">
        <v>426</v>
      </c>
      <c r="EO113" s="173">
        <v>5.3</v>
      </c>
      <c r="EP113" s="174">
        <v>-0.4</v>
      </c>
      <c r="EQ113" s="32">
        <v>85</v>
      </c>
      <c r="ER113" s="34">
        <v>7</v>
      </c>
      <c r="ES113" s="27">
        <v>468</v>
      </c>
      <c r="ET113" s="169">
        <v>-9.4</v>
      </c>
      <c r="EU113" s="169">
        <v>-12.9</v>
      </c>
      <c r="EV113" s="112">
        <f t="shared" si="62"/>
        <v>499.375</v>
      </c>
    </row>
    <row r="114" spans="1:152" ht="15.75">
      <c r="A114" s="293"/>
      <c r="B114" s="40">
        <v>40943</v>
      </c>
      <c r="C114" s="27">
        <v>104</v>
      </c>
      <c r="D114" s="27">
        <v>1</v>
      </c>
      <c r="E114" s="27">
        <f t="shared" si="65"/>
        <v>517</v>
      </c>
      <c r="F114" s="169">
        <v>5</v>
      </c>
      <c r="G114" s="170">
        <v>-2.2999999999999998</v>
      </c>
      <c r="H114" s="29">
        <v>65</v>
      </c>
      <c r="I114" s="31">
        <v>10</v>
      </c>
      <c r="J114" s="31">
        <f t="shared" si="66"/>
        <v>222</v>
      </c>
      <c r="K114" s="178">
        <v>5</v>
      </c>
      <c r="L114" s="179">
        <v>-1.9</v>
      </c>
      <c r="M114" s="27">
        <v>94</v>
      </c>
      <c r="N114" s="27">
        <v>5</v>
      </c>
      <c r="O114" s="27">
        <f t="shared" si="67"/>
        <v>473</v>
      </c>
      <c r="P114" s="169">
        <v>-1.1000000000000001</v>
      </c>
      <c r="Q114" s="170">
        <v>-6.9</v>
      </c>
      <c r="R114" s="29">
        <v>73</v>
      </c>
      <c r="S114" s="31">
        <v>5</v>
      </c>
      <c r="T114" s="31">
        <f t="shared" si="68"/>
        <v>263</v>
      </c>
      <c r="U114" s="178">
        <v>1.5</v>
      </c>
      <c r="V114" s="179">
        <v>-4.5</v>
      </c>
      <c r="W114" s="220">
        <v>126</v>
      </c>
      <c r="X114" s="162">
        <v>11</v>
      </c>
      <c r="Y114" s="27">
        <v>482</v>
      </c>
      <c r="Z114" s="159">
        <v>-3.6</v>
      </c>
      <c r="AA114" s="221">
        <v>-10.5</v>
      </c>
      <c r="AB114" s="222">
        <v>81</v>
      </c>
      <c r="AC114" s="163">
        <v>0</v>
      </c>
      <c r="AD114" s="31">
        <f t="shared" si="69"/>
        <v>302</v>
      </c>
      <c r="AE114" s="186">
        <v>-0.4</v>
      </c>
      <c r="AF114" s="223">
        <v>-6.8</v>
      </c>
      <c r="AG114" s="220">
        <v>139</v>
      </c>
      <c r="AH114" s="162">
        <v>19</v>
      </c>
      <c r="AI114" s="27">
        <v>489</v>
      </c>
      <c r="AJ114" s="193">
        <v>-1.6</v>
      </c>
      <c r="AK114" s="224">
        <v>-7.8</v>
      </c>
      <c r="AL114" s="222">
        <v>47</v>
      </c>
      <c r="AM114" s="152">
        <v>0</v>
      </c>
      <c r="AN114" s="31">
        <f t="shared" si="70"/>
        <v>207</v>
      </c>
      <c r="AO114" s="186">
        <v>-5.3</v>
      </c>
      <c r="AP114" s="223">
        <v>-10.8</v>
      </c>
      <c r="AQ114" s="220">
        <v>131</v>
      </c>
      <c r="AR114" s="162">
        <v>4</v>
      </c>
      <c r="AS114" s="27">
        <f t="shared" si="71"/>
        <v>680</v>
      </c>
      <c r="AT114" s="193">
        <v>-5.4</v>
      </c>
      <c r="AU114" s="224">
        <v>-11.5</v>
      </c>
      <c r="AV114" s="151">
        <v>46</v>
      </c>
      <c r="AW114" s="152">
        <v>25</v>
      </c>
      <c r="AX114" s="31">
        <f t="shared" si="72"/>
        <v>208</v>
      </c>
      <c r="AY114" s="186">
        <v>-3.1</v>
      </c>
      <c r="AZ114" s="190">
        <v>-7.2</v>
      </c>
      <c r="BA114" s="41">
        <v>94</v>
      </c>
      <c r="BB114" s="27">
        <v>5</v>
      </c>
      <c r="BC114" s="27">
        <f t="shared" si="73"/>
        <v>552</v>
      </c>
      <c r="BD114" s="173">
        <v>0.8</v>
      </c>
      <c r="BE114" s="174">
        <v>-8.6</v>
      </c>
      <c r="BF114" s="29">
        <v>50</v>
      </c>
      <c r="BG114" s="31">
        <v>0</v>
      </c>
      <c r="BH114" s="31">
        <f t="shared" si="74"/>
        <v>251</v>
      </c>
      <c r="BI114" s="178">
        <v>2.4</v>
      </c>
      <c r="BJ114" s="179">
        <v>-6.9</v>
      </c>
      <c r="BK114" s="37">
        <v>85</v>
      </c>
      <c r="BL114" s="27">
        <v>3</v>
      </c>
      <c r="BM114" s="27">
        <f t="shared" si="75"/>
        <v>525</v>
      </c>
      <c r="BN114" s="173">
        <v>-1.4</v>
      </c>
      <c r="BO114" s="174">
        <v>-5.2</v>
      </c>
      <c r="BP114" s="29">
        <v>55</v>
      </c>
      <c r="BQ114" s="31">
        <v>1</v>
      </c>
      <c r="BR114" s="31">
        <f t="shared" si="76"/>
        <v>312</v>
      </c>
      <c r="BS114" s="178">
        <v>0.9</v>
      </c>
      <c r="BT114" s="179">
        <v>-3.9</v>
      </c>
      <c r="BU114" s="37">
        <v>61</v>
      </c>
      <c r="BV114" s="27">
        <v>9</v>
      </c>
      <c r="BW114" s="27">
        <f t="shared" si="77"/>
        <v>378</v>
      </c>
      <c r="BX114" s="173">
        <v>-0.5</v>
      </c>
      <c r="BY114" s="174">
        <v>-5.7</v>
      </c>
      <c r="BZ114" s="29">
        <v>80</v>
      </c>
      <c r="CA114" s="31">
        <v>0</v>
      </c>
      <c r="CB114" s="31">
        <f t="shared" si="78"/>
        <v>358</v>
      </c>
      <c r="CC114" s="178">
        <v>2.2000000000000002</v>
      </c>
      <c r="CD114" s="179">
        <v>-2.5</v>
      </c>
      <c r="CE114" s="37">
        <v>114</v>
      </c>
      <c r="CF114" s="27">
        <v>8</v>
      </c>
      <c r="CG114" s="27">
        <f t="shared" si="79"/>
        <v>454</v>
      </c>
      <c r="CH114" s="173">
        <v>1.8</v>
      </c>
      <c r="CI114" s="174">
        <v>-6.2</v>
      </c>
      <c r="CJ114" s="29">
        <v>51</v>
      </c>
      <c r="CK114" s="31">
        <v>0</v>
      </c>
      <c r="CL114" s="31">
        <f t="shared" si="80"/>
        <v>259</v>
      </c>
      <c r="CM114" s="178">
        <v>2.5</v>
      </c>
      <c r="CN114" s="179">
        <v>-4</v>
      </c>
      <c r="CO114" s="41">
        <v>74</v>
      </c>
      <c r="CP114" s="27">
        <v>0</v>
      </c>
      <c r="CQ114" s="27">
        <f t="shared" si="81"/>
        <v>412</v>
      </c>
      <c r="CR114" s="173">
        <v>-4.9000000000000004</v>
      </c>
      <c r="CS114" s="174">
        <v>-17.2</v>
      </c>
      <c r="CT114" s="29">
        <v>72</v>
      </c>
      <c r="CU114" s="31">
        <v>0</v>
      </c>
      <c r="CV114" s="31">
        <f t="shared" si="82"/>
        <v>301</v>
      </c>
      <c r="CW114" s="178">
        <v>-2.1</v>
      </c>
      <c r="CX114" s="179">
        <v>-9.6999999999999993</v>
      </c>
      <c r="CY114" s="41">
        <v>110</v>
      </c>
      <c r="CZ114" s="27">
        <v>12</v>
      </c>
      <c r="DA114" s="125">
        <f t="shared" si="83"/>
        <v>512</v>
      </c>
      <c r="DB114" s="120">
        <v>98</v>
      </c>
      <c r="DC114" s="85">
        <v>1</v>
      </c>
      <c r="DD114" s="85">
        <f t="shared" si="64"/>
        <v>561</v>
      </c>
      <c r="DE114" s="173">
        <v>-5.4</v>
      </c>
      <c r="DF114" s="174">
        <v>-14.3</v>
      </c>
      <c r="DG114" s="29">
        <v>62</v>
      </c>
      <c r="DH114" s="31">
        <v>1</v>
      </c>
      <c r="DI114" s="31">
        <v>270</v>
      </c>
      <c r="DJ114" s="178">
        <v>-3.7</v>
      </c>
      <c r="DK114" s="179">
        <v>-8.3000000000000007</v>
      </c>
      <c r="DL114" s="41">
        <v>98</v>
      </c>
      <c r="DM114" s="27">
        <v>1</v>
      </c>
      <c r="DN114" s="37">
        <v>561</v>
      </c>
      <c r="DO114" s="37">
        <v>153</v>
      </c>
      <c r="DP114" s="270" t="s">
        <v>69</v>
      </c>
      <c r="DQ114" s="27">
        <v>814</v>
      </c>
      <c r="DR114" s="173">
        <v>-1.5</v>
      </c>
      <c r="DS114" s="174">
        <v>-5.5</v>
      </c>
      <c r="DT114" s="29">
        <v>72</v>
      </c>
      <c r="DU114" s="31">
        <v>2</v>
      </c>
      <c r="DV114" s="31">
        <v>352</v>
      </c>
      <c r="DW114" s="178">
        <v>-1.3</v>
      </c>
      <c r="DX114" s="179">
        <v>-5.0999999999999996</v>
      </c>
      <c r="DY114" s="41">
        <v>153</v>
      </c>
      <c r="DZ114" s="270" t="s">
        <v>69</v>
      </c>
      <c r="EA114" s="126">
        <v>743</v>
      </c>
      <c r="EB114" s="32">
        <v>153</v>
      </c>
      <c r="EC114" s="270" t="s">
        <v>69</v>
      </c>
      <c r="ED114" s="27">
        <f t="shared" si="63"/>
        <v>814</v>
      </c>
      <c r="EE114" s="173">
        <v>-2</v>
      </c>
      <c r="EF114" s="174">
        <v>-12.8</v>
      </c>
      <c r="EG114" s="29">
        <v>60</v>
      </c>
      <c r="EH114" s="270" t="s">
        <v>69</v>
      </c>
      <c r="EI114" s="31">
        <v>248</v>
      </c>
      <c r="EJ114" s="178">
        <v>-1.7</v>
      </c>
      <c r="EK114" s="179">
        <v>-9.3000000000000007</v>
      </c>
      <c r="EL114" s="32">
        <v>96</v>
      </c>
      <c r="EM114" s="270" t="s">
        <v>69</v>
      </c>
      <c r="EN114" s="27">
        <v>426</v>
      </c>
      <c r="EO114" s="169">
        <v>5.3</v>
      </c>
      <c r="EP114" s="170">
        <v>-5.9</v>
      </c>
      <c r="EQ114" s="32">
        <v>96</v>
      </c>
      <c r="ER114" s="34">
        <v>15</v>
      </c>
      <c r="ES114" s="27">
        <v>483</v>
      </c>
      <c r="ET114" s="169">
        <v>-6.5</v>
      </c>
      <c r="EU114" s="169">
        <v>-13.7</v>
      </c>
      <c r="EV114" s="112">
        <f t="shared" si="62"/>
        <v>505</v>
      </c>
    </row>
    <row r="115" spans="1:152" ht="15.75">
      <c r="A115" s="293"/>
      <c r="B115" s="26">
        <v>40944</v>
      </c>
      <c r="C115" s="27">
        <v>99</v>
      </c>
      <c r="D115" s="27">
        <v>0</v>
      </c>
      <c r="E115" s="27">
        <f t="shared" si="65"/>
        <v>517</v>
      </c>
      <c r="F115" s="169">
        <v>0.3</v>
      </c>
      <c r="G115" s="170">
        <v>-3</v>
      </c>
      <c r="H115" s="29">
        <v>55</v>
      </c>
      <c r="I115" s="31">
        <v>0</v>
      </c>
      <c r="J115" s="31">
        <f t="shared" si="66"/>
        <v>222</v>
      </c>
      <c r="K115" s="178">
        <v>1.8</v>
      </c>
      <c r="L115" s="179">
        <v>-2.2999999999999998</v>
      </c>
      <c r="M115" s="27">
        <v>95</v>
      </c>
      <c r="N115" s="27">
        <v>6</v>
      </c>
      <c r="O115" s="27">
        <f t="shared" si="67"/>
        <v>479</v>
      </c>
      <c r="P115" s="169">
        <v>-3.9</v>
      </c>
      <c r="Q115" s="170">
        <v>-12.1</v>
      </c>
      <c r="R115" s="29">
        <v>75</v>
      </c>
      <c r="S115" s="31">
        <v>7</v>
      </c>
      <c r="T115" s="31">
        <f t="shared" si="68"/>
        <v>270</v>
      </c>
      <c r="U115" s="178">
        <v>-1.9</v>
      </c>
      <c r="V115" s="179">
        <v>-7.6</v>
      </c>
      <c r="W115" s="220">
        <v>137</v>
      </c>
      <c r="X115" s="162">
        <v>18</v>
      </c>
      <c r="Y115" s="27">
        <v>500</v>
      </c>
      <c r="Z115" s="159">
        <v>-1.6</v>
      </c>
      <c r="AA115" s="221">
        <v>-9.4</v>
      </c>
      <c r="AB115" s="222">
        <v>79</v>
      </c>
      <c r="AC115" s="163">
        <v>0</v>
      </c>
      <c r="AD115" s="31">
        <f t="shared" si="69"/>
        <v>302</v>
      </c>
      <c r="AE115" s="186">
        <v>-1.6</v>
      </c>
      <c r="AF115" s="223">
        <v>-9.4</v>
      </c>
      <c r="AG115" s="220">
        <v>133</v>
      </c>
      <c r="AH115" s="162">
        <v>5</v>
      </c>
      <c r="AI115" s="27">
        <v>494</v>
      </c>
      <c r="AJ115" s="193">
        <v>-3.6</v>
      </c>
      <c r="AK115" s="224">
        <v>-10.7</v>
      </c>
      <c r="AL115" s="222">
        <v>46</v>
      </c>
      <c r="AM115" s="152">
        <v>0</v>
      </c>
      <c r="AN115" s="31">
        <f t="shared" si="70"/>
        <v>207</v>
      </c>
      <c r="AO115" s="186">
        <v>-2.2999999999999998</v>
      </c>
      <c r="AP115" s="223">
        <v>-8.6</v>
      </c>
      <c r="AQ115" s="220">
        <v>144</v>
      </c>
      <c r="AR115" s="162">
        <v>17</v>
      </c>
      <c r="AS115" s="27">
        <f t="shared" si="71"/>
        <v>697</v>
      </c>
      <c r="AT115" s="193">
        <v>-2.7</v>
      </c>
      <c r="AU115" s="224">
        <v>-10.7</v>
      </c>
      <c r="AV115" s="151">
        <v>41</v>
      </c>
      <c r="AW115" s="152">
        <v>1</v>
      </c>
      <c r="AX115" s="31">
        <f t="shared" si="72"/>
        <v>209</v>
      </c>
      <c r="AY115" s="186">
        <v>-4.5999999999999996</v>
      </c>
      <c r="AZ115" s="190">
        <v>-8.1</v>
      </c>
      <c r="BA115" s="32">
        <v>100</v>
      </c>
      <c r="BB115" s="27">
        <v>10</v>
      </c>
      <c r="BC115" s="27">
        <f t="shared" si="73"/>
        <v>562</v>
      </c>
      <c r="BD115" s="169">
        <v>-3.5</v>
      </c>
      <c r="BE115" s="170">
        <v>-8.6</v>
      </c>
      <c r="BF115" s="29">
        <v>49</v>
      </c>
      <c r="BG115" s="31">
        <v>2</v>
      </c>
      <c r="BH115" s="31">
        <f t="shared" si="74"/>
        <v>253</v>
      </c>
      <c r="BI115" s="178">
        <v>-1.9</v>
      </c>
      <c r="BJ115" s="179">
        <v>-7.5</v>
      </c>
      <c r="BK115" s="27">
        <v>83</v>
      </c>
      <c r="BL115" s="27">
        <v>0</v>
      </c>
      <c r="BM115" s="27">
        <f t="shared" si="75"/>
        <v>525</v>
      </c>
      <c r="BN115" s="169">
        <v>0.2</v>
      </c>
      <c r="BO115" s="170">
        <v>-7</v>
      </c>
      <c r="BP115" s="29">
        <v>56</v>
      </c>
      <c r="BQ115" s="31">
        <v>2</v>
      </c>
      <c r="BR115" s="31">
        <f t="shared" si="76"/>
        <v>314</v>
      </c>
      <c r="BS115" s="178">
        <v>-0.1</v>
      </c>
      <c r="BT115" s="179">
        <v>-4.5999999999999996</v>
      </c>
      <c r="BU115" s="27">
        <v>55</v>
      </c>
      <c r="BV115" s="27">
        <v>1</v>
      </c>
      <c r="BW115" s="27">
        <f t="shared" si="77"/>
        <v>379</v>
      </c>
      <c r="BX115" s="169">
        <v>0.7</v>
      </c>
      <c r="BY115" s="170">
        <v>-5.9</v>
      </c>
      <c r="BZ115" s="29">
        <v>76</v>
      </c>
      <c r="CA115" s="31">
        <v>0</v>
      </c>
      <c r="CB115" s="31">
        <f t="shared" si="78"/>
        <v>358</v>
      </c>
      <c r="CC115" s="178">
        <v>2.2999999999999998</v>
      </c>
      <c r="CD115" s="179">
        <v>-5.3</v>
      </c>
      <c r="CE115" s="27">
        <v>106</v>
      </c>
      <c r="CF115" s="27">
        <v>3</v>
      </c>
      <c r="CG115" s="27">
        <f t="shared" si="79"/>
        <v>457</v>
      </c>
      <c r="CH115" s="169">
        <v>-1.2</v>
      </c>
      <c r="CI115" s="170">
        <v>-6</v>
      </c>
      <c r="CJ115" s="29">
        <v>50</v>
      </c>
      <c r="CK115" s="31">
        <v>2</v>
      </c>
      <c r="CL115" s="31">
        <f t="shared" si="80"/>
        <v>261</v>
      </c>
      <c r="CM115" s="178">
        <v>-0.3</v>
      </c>
      <c r="CN115" s="179">
        <v>-5.5</v>
      </c>
      <c r="CO115" s="32">
        <v>73</v>
      </c>
      <c r="CP115" s="27">
        <v>0</v>
      </c>
      <c r="CQ115" s="27">
        <f t="shared" si="81"/>
        <v>412</v>
      </c>
      <c r="CR115" s="169">
        <v>-5.2</v>
      </c>
      <c r="CS115" s="170">
        <v>-14.9</v>
      </c>
      <c r="CT115" s="29">
        <v>71</v>
      </c>
      <c r="CU115" s="31">
        <v>0</v>
      </c>
      <c r="CV115" s="31">
        <f t="shared" si="82"/>
        <v>301</v>
      </c>
      <c r="CW115" s="178">
        <v>-2.1</v>
      </c>
      <c r="CX115" s="179">
        <v>-7.4</v>
      </c>
      <c r="CY115" s="32">
        <v>104</v>
      </c>
      <c r="CZ115" s="27">
        <v>0</v>
      </c>
      <c r="DA115" s="125">
        <f t="shared" si="83"/>
        <v>512</v>
      </c>
      <c r="DB115" s="120">
        <v>113</v>
      </c>
      <c r="DC115" s="85">
        <v>16</v>
      </c>
      <c r="DD115" s="85">
        <f t="shared" si="64"/>
        <v>577</v>
      </c>
      <c r="DE115" s="169">
        <v>-6.8</v>
      </c>
      <c r="DF115" s="170">
        <v>-17.899999999999999</v>
      </c>
      <c r="DG115" s="29">
        <v>69</v>
      </c>
      <c r="DH115" s="31">
        <v>10</v>
      </c>
      <c r="DI115" s="31">
        <v>280</v>
      </c>
      <c r="DJ115" s="178">
        <v>-5.4</v>
      </c>
      <c r="DK115" s="179">
        <v>-12.7</v>
      </c>
      <c r="DL115" s="32">
        <v>113</v>
      </c>
      <c r="DM115" s="27">
        <v>16</v>
      </c>
      <c r="DN115" s="27">
        <v>577</v>
      </c>
      <c r="DO115" s="27">
        <v>164</v>
      </c>
      <c r="DP115" s="27">
        <v>18</v>
      </c>
      <c r="DQ115" s="27">
        <v>832</v>
      </c>
      <c r="DR115" s="169">
        <v>-4.8</v>
      </c>
      <c r="DS115" s="170">
        <v>-8.1</v>
      </c>
      <c r="DT115" s="29">
        <v>84</v>
      </c>
      <c r="DU115" s="31">
        <v>15</v>
      </c>
      <c r="DV115" s="31">
        <v>367</v>
      </c>
      <c r="DW115" s="178">
        <v>-3</v>
      </c>
      <c r="DX115" s="179">
        <v>-7.1</v>
      </c>
      <c r="DY115" s="32">
        <v>164</v>
      </c>
      <c r="DZ115" s="27">
        <v>18</v>
      </c>
      <c r="EA115" s="125">
        <v>761</v>
      </c>
      <c r="EB115" s="32">
        <v>164</v>
      </c>
      <c r="EC115" s="27">
        <v>18</v>
      </c>
      <c r="ED115" s="27">
        <f t="shared" si="63"/>
        <v>832</v>
      </c>
      <c r="EE115" s="169">
        <v>-2.1</v>
      </c>
      <c r="EF115" s="170">
        <v>-8</v>
      </c>
      <c r="EG115" s="29">
        <v>62</v>
      </c>
      <c r="EH115" s="31">
        <v>7</v>
      </c>
      <c r="EI115" s="31">
        <v>255</v>
      </c>
      <c r="EJ115" s="178">
        <v>-1</v>
      </c>
      <c r="EK115" s="179">
        <v>-7.5</v>
      </c>
      <c r="EL115" s="32">
        <v>91</v>
      </c>
      <c r="EM115" s="27">
        <v>2</v>
      </c>
      <c r="EN115" s="27">
        <v>428</v>
      </c>
      <c r="EO115" s="169">
        <v>1.4</v>
      </c>
      <c r="EP115" s="170">
        <v>-1.7</v>
      </c>
      <c r="EQ115" s="32">
        <v>88</v>
      </c>
      <c r="ER115" s="34">
        <v>1</v>
      </c>
      <c r="ES115" s="27">
        <v>484</v>
      </c>
      <c r="ET115" s="169">
        <v>-6.4</v>
      </c>
      <c r="EU115" s="169">
        <v>-17.399999999999999</v>
      </c>
      <c r="EV115" s="112">
        <f t="shared" si="62"/>
        <v>510.125</v>
      </c>
    </row>
    <row r="116" spans="1:152" ht="15.75">
      <c r="A116" s="293"/>
      <c r="B116" s="40">
        <v>40945</v>
      </c>
      <c r="C116" s="27">
        <v>113</v>
      </c>
      <c r="D116" s="27">
        <v>16</v>
      </c>
      <c r="E116" s="27">
        <f t="shared" si="65"/>
        <v>533</v>
      </c>
      <c r="F116" s="169">
        <v>0.4</v>
      </c>
      <c r="G116" s="170">
        <v>-3.6</v>
      </c>
      <c r="H116" s="29">
        <v>56</v>
      </c>
      <c r="I116" s="31">
        <v>2</v>
      </c>
      <c r="J116" s="31">
        <f t="shared" si="66"/>
        <v>224</v>
      </c>
      <c r="K116" s="178">
        <v>2.7</v>
      </c>
      <c r="L116" s="179">
        <v>-2.5</v>
      </c>
      <c r="M116" s="27">
        <v>91</v>
      </c>
      <c r="N116" s="27">
        <v>0</v>
      </c>
      <c r="O116" s="27">
        <f t="shared" si="67"/>
        <v>479</v>
      </c>
      <c r="P116" s="169">
        <v>-5.3</v>
      </c>
      <c r="Q116" s="170">
        <v>-12.4</v>
      </c>
      <c r="R116" s="29">
        <v>71</v>
      </c>
      <c r="S116" s="31">
        <v>0</v>
      </c>
      <c r="T116" s="31">
        <f t="shared" si="68"/>
        <v>270</v>
      </c>
      <c r="U116" s="178">
        <v>-2.7</v>
      </c>
      <c r="V116" s="179">
        <v>-7</v>
      </c>
      <c r="W116" s="220">
        <v>131</v>
      </c>
      <c r="X116" s="162">
        <v>3</v>
      </c>
      <c r="Y116" s="27">
        <v>503</v>
      </c>
      <c r="Z116" s="159">
        <v>0.2</v>
      </c>
      <c r="AA116" s="221">
        <v>-5.6</v>
      </c>
      <c r="AB116" s="222">
        <v>107</v>
      </c>
      <c r="AC116" s="163">
        <v>34</v>
      </c>
      <c r="AD116" s="31">
        <f t="shared" si="69"/>
        <v>336</v>
      </c>
      <c r="AE116" s="186">
        <v>-1.2</v>
      </c>
      <c r="AF116" s="223">
        <v>-8.1999999999999993</v>
      </c>
      <c r="AG116" s="220">
        <v>141</v>
      </c>
      <c r="AH116" s="162">
        <v>15</v>
      </c>
      <c r="AI116" s="27">
        <v>509</v>
      </c>
      <c r="AJ116" s="193">
        <v>-5</v>
      </c>
      <c r="AK116" s="224">
        <v>-9.6999999999999993</v>
      </c>
      <c r="AL116" s="222">
        <v>46</v>
      </c>
      <c r="AM116" s="152">
        <v>3</v>
      </c>
      <c r="AN116" s="31">
        <f t="shared" si="70"/>
        <v>210</v>
      </c>
      <c r="AO116" s="186">
        <v>1.5</v>
      </c>
      <c r="AP116" s="223">
        <v>-2.5</v>
      </c>
      <c r="AQ116" s="220">
        <v>136</v>
      </c>
      <c r="AR116" s="162">
        <v>0</v>
      </c>
      <c r="AS116" s="27">
        <f t="shared" si="71"/>
        <v>697</v>
      </c>
      <c r="AT116" s="193">
        <v>1.9</v>
      </c>
      <c r="AU116" s="224">
        <v>-4.7</v>
      </c>
      <c r="AV116" s="151">
        <v>73</v>
      </c>
      <c r="AW116" s="152">
        <v>40</v>
      </c>
      <c r="AX116" s="31">
        <f t="shared" si="72"/>
        <v>249</v>
      </c>
      <c r="AY116" s="186">
        <v>-4.5</v>
      </c>
      <c r="AZ116" s="190">
        <v>-10.5</v>
      </c>
      <c r="BA116" s="32">
        <v>101</v>
      </c>
      <c r="BB116" s="27">
        <v>5</v>
      </c>
      <c r="BC116" s="27">
        <f t="shared" si="73"/>
        <v>567</v>
      </c>
      <c r="BD116" s="169">
        <v>-3.3</v>
      </c>
      <c r="BE116" s="170">
        <v>-7.2</v>
      </c>
      <c r="BF116" s="29">
        <v>57</v>
      </c>
      <c r="BG116" s="27">
        <v>8</v>
      </c>
      <c r="BH116" s="31">
        <f t="shared" si="74"/>
        <v>261</v>
      </c>
      <c r="BI116" s="178">
        <v>-2.2000000000000002</v>
      </c>
      <c r="BJ116" s="179">
        <v>-5.3</v>
      </c>
      <c r="BK116" s="27">
        <v>81</v>
      </c>
      <c r="BL116" s="27">
        <v>0</v>
      </c>
      <c r="BM116" s="27">
        <f t="shared" si="75"/>
        <v>525</v>
      </c>
      <c r="BN116" s="169">
        <v>-4.8</v>
      </c>
      <c r="BO116" s="170">
        <v>-11.4</v>
      </c>
      <c r="BP116" s="29">
        <v>58</v>
      </c>
      <c r="BQ116" s="27">
        <v>4</v>
      </c>
      <c r="BR116" s="31">
        <f t="shared" si="76"/>
        <v>318</v>
      </c>
      <c r="BS116" s="178">
        <v>-1.4</v>
      </c>
      <c r="BT116" s="179">
        <v>-8.1999999999999993</v>
      </c>
      <c r="BU116" s="27">
        <v>51</v>
      </c>
      <c r="BV116" s="27">
        <v>0</v>
      </c>
      <c r="BW116" s="27">
        <f t="shared" si="77"/>
        <v>379</v>
      </c>
      <c r="BX116" s="169">
        <v>-1.7</v>
      </c>
      <c r="BY116" s="170">
        <v>-6.9</v>
      </c>
      <c r="BZ116" s="29">
        <v>75</v>
      </c>
      <c r="CA116" s="27">
        <v>0</v>
      </c>
      <c r="CB116" s="31">
        <f t="shared" si="78"/>
        <v>358</v>
      </c>
      <c r="CC116" s="178">
        <v>2.2999999999999998</v>
      </c>
      <c r="CD116" s="179">
        <v>-3.5</v>
      </c>
      <c r="CE116" s="27">
        <v>106</v>
      </c>
      <c r="CF116" s="27">
        <v>3</v>
      </c>
      <c r="CG116" s="27">
        <f t="shared" si="79"/>
        <v>460</v>
      </c>
      <c r="CH116" s="169">
        <v>-2.4</v>
      </c>
      <c r="CI116" s="170">
        <v>-10.6</v>
      </c>
      <c r="CJ116" s="29">
        <v>48</v>
      </c>
      <c r="CK116" s="27">
        <v>0</v>
      </c>
      <c r="CL116" s="31">
        <f t="shared" si="80"/>
        <v>261</v>
      </c>
      <c r="CM116" s="178">
        <v>-1.9</v>
      </c>
      <c r="CN116" s="179">
        <v>-7.6</v>
      </c>
      <c r="CO116" s="32">
        <v>73</v>
      </c>
      <c r="CP116" s="27">
        <v>0</v>
      </c>
      <c r="CQ116" s="27">
        <f t="shared" si="81"/>
        <v>412</v>
      </c>
      <c r="CR116" s="169">
        <v>-2.8</v>
      </c>
      <c r="CS116" s="170">
        <v>-14.1</v>
      </c>
      <c r="CT116" s="29">
        <v>70</v>
      </c>
      <c r="CU116" s="27">
        <v>0</v>
      </c>
      <c r="CV116" s="31">
        <f t="shared" si="82"/>
        <v>301</v>
      </c>
      <c r="CW116" s="178">
        <v>0.6</v>
      </c>
      <c r="CX116" s="179">
        <v>-10.4</v>
      </c>
      <c r="CY116" s="32">
        <v>124</v>
      </c>
      <c r="CZ116" s="27">
        <v>23</v>
      </c>
      <c r="DA116" s="125">
        <f t="shared" si="83"/>
        <v>535</v>
      </c>
      <c r="DB116" s="120">
        <v>125</v>
      </c>
      <c r="DC116" s="85">
        <v>19</v>
      </c>
      <c r="DD116" s="85">
        <f t="shared" si="64"/>
        <v>596</v>
      </c>
      <c r="DE116" s="169">
        <v>-6.1</v>
      </c>
      <c r="DF116" s="170">
        <v>-10.9</v>
      </c>
      <c r="DG116" s="29">
        <v>76</v>
      </c>
      <c r="DH116" s="27">
        <v>13</v>
      </c>
      <c r="DI116" s="31">
        <v>293</v>
      </c>
      <c r="DJ116" s="178">
        <v>-5.3</v>
      </c>
      <c r="DK116" s="179">
        <v>-10.6</v>
      </c>
      <c r="DL116" s="32">
        <v>125</v>
      </c>
      <c r="DM116" s="27">
        <v>19</v>
      </c>
      <c r="DN116" s="27">
        <v>596</v>
      </c>
      <c r="DO116" s="27">
        <v>154</v>
      </c>
      <c r="DP116" s="270" t="s">
        <v>69</v>
      </c>
      <c r="DQ116" s="27">
        <v>832</v>
      </c>
      <c r="DR116" s="169">
        <v>-4.8</v>
      </c>
      <c r="DS116" s="170">
        <v>-11.6</v>
      </c>
      <c r="DT116" s="29">
        <v>81</v>
      </c>
      <c r="DU116" s="27">
        <v>3</v>
      </c>
      <c r="DV116" s="31">
        <v>370</v>
      </c>
      <c r="DW116" s="178">
        <v>-1.5</v>
      </c>
      <c r="DX116" s="179">
        <v>-7.5</v>
      </c>
      <c r="DY116" s="32">
        <v>154</v>
      </c>
      <c r="DZ116" s="270" t="s">
        <v>69</v>
      </c>
      <c r="EA116" s="125">
        <v>761</v>
      </c>
      <c r="EB116" s="32">
        <v>154</v>
      </c>
      <c r="EC116" s="270" t="s">
        <v>69</v>
      </c>
      <c r="ED116" s="27">
        <f t="shared" si="63"/>
        <v>832</v>
      </c>
      <c r="EE116" s="169">
        <v>1.2</v>
      </c>
      <c r="EF116" s="170">
        <v>-2.9</v>
      </c>
      <c r="EG116" s="29">
        <v>59</v>
      </c>
      <c r="EH116" s="270" t="s">
        <v>69</v>
      </c>
      <c r="EI116" s="31">
        <v>255</v>
      </c>
      <c r="EJ116" s="178">
        <v>3.3</v>
      </c>
      <c r="EK116" s="179">
        <v>-3.9</v>
      </c>
      <c r="EL116" s="32">
        <v>89</v>
      </c>
      <c r="EM116" s="27">
        <v>1</v>
      </c>
      <c r="EN116" s="27">
        <v>429</v>
      </c>
      <c r="EO116" s="169">
        <v>0.5</v>
      </c>
      <c r="EP116" s="170">
        <v>-12.1</v>
      </c>
      <c r="EQ116" s="32">
        <v>87</v>
      </c>
      <c r="ER116" s="34">
        <v>4</v>
      </c>
      <c r="ES116" s="27">
        <v>488</v>
      </c>
      <c r="ET116" s="169">
        <v>-8.8000000000000007</v>
      </c>
      <c r="EU116" s="169">
        <v>-13.1</v>
      </c>
      <c r="EV116" s="112">
        <f t="shared" si="62"/>
        <v>516.375</v>
      </c>
    </row>
    <row r="117" spans="1:152" ht="15.75">
      <c r="A117" s="293"/>
      <c r="B117" s="26">
        <v>40946</v>
      </c>
      <c r="C117" s="27">
        <v>110</v>
      </c>
      <c r="D117" s="27">
        <v>1</v>
      </c>
      <c r="E117" s="27">
        <f t="shared" si="65"/>
        <v>534</v>
      </c>
      <c r="F117" s="169">
        <v>0.5</v>
      </c>
      <c r="G117" s="170">
        <v>-9.4</v>
      </c>
      <c r="H117" s="29">
        <v>53</v>
      </c>
      <c r="I117" s="31">
        <v>0</v>
      </c>
      <c r="J117" s="31">
        <f t="shared" si="66"/>
        <v>224</v>
      </c>
      <c r="K117" s="178">
        <v>0.9</v>
      </c>
      <c r="L117" s="179">
        <v>-5.6</v>
      </c>
      <c r="M117" s="27">
        <v>88</v>
      </c>
      <c r="N117" s="27">
        <v>0</v>
      </c>
      <c r="O117" s="27">
        <f t="shared" si="67"/>
        <v>479</v>
      </c>
      <c r="P117" s="169">
        <v>-0.4</v>
      </c>
      <c r="Q117" s="170">
        <v>-11.1</v>
      </c>
      <c r="R117" s="29">
        <v>68</v>
      </c>
      <c r="S117" s="31">
        <v>0</v>
      </c>
      <c r="T117" s="31">
        <f t="shared" si="68"/>
        <v>270</v>
      </c>
      <c r="U117" s="178">
        <v>1.2</v>
      </c>
      <c r="V117" s="179">
        <v>-7</v>
      </c>
      <c r="W117" s="220">
        <v>133</v>
      </c>
      <c r="X117" s="162">
        <v>7</v>
      </c>
      <c r="Y117" s="27">
        <v>510</v>
      </c>
      <c r="Z117" s="159">
        <v>-1</v>
      </c>
      <c r="AA117" s="221">
        <v>-9</v>
      </c>
      <c r="AB117" s="222">
        <v>119</v>
      </c>
      <c r="AC117" s="163">
        <v>27</v>
      </c>
      <c r="AD117" s="31">
        <f t="shared" si="69"/>
        <v>363</v>
      </c>
      <c r="AE117" s="186">
        <v>0.9</v>
      </c>
      <c r="AF117" s="223">
        <v>-7.1</v>
      </c>
      <c r="AG117" s="220">
        <v>143</v>
      </c>
      <c r="AH117" s="162">
        <v>13</v>
      </c>
      <c r="AI117" s="27">
        <v>522</v>
      </c>
      <c r="AJ117" s="193">
        <v>-1.4</v>
      </c>
      <c r="AK117" s="224">
        <v>-10.5</v>
      </c>
      <c r="AL117" s="222">
        <v>46</v>
      </c>
      <c r="AM117" s="152">
        <v>2</v>
      </c>
      <c r="AN117" s="31">
        <f t="shared" si="70"/>
        <v>212</v>
      </c>
      <c r="AO117" s="186">
        <v>1.1000000000000001</v>
      </c>
      <c r="AP117" s="223">
        <v>-5.6</v>
      </c>
      <c r="AQ117" s="220">
        <v>137</v>
      </c>
      <c r="AR117" s="162">
        <v>6</v>
      </c>
      <c r="AS117" s="27">
        <f t="shared" si="71"/>
        <v>703</v>
      </c>
      <c r="AT117" s="193">
        <v>-1.6</v>
      </c>
      <c r="AU117" s="224">
        <v>-12.3</v>
      </c>
      <c r="AV117" s="151">
        <v>61</v>
      </c>
      <c r="AW117" s="152">
        <v>1</v>
      </c>
      <c r="AX117" s="31">
        <f t="shared" si="72"/>
        <v>250</v>
      </c>
      <c r="AY117" s="186">
        <v>-1.5</v>
      </c>
      <c r="AZ117" s="190">
        <v>-7.2</v>
      </c>
      <c r="BA117" s="32">
        <v>98</v>
      </c>
      <c r="BB117" s="27">
        <v>1</v>
      </c>
      <c r="BC117" s="27">
        <f t="shared" si="73"/>
        <v>568</v>
      </c>
      <c r="BD117" s="169">
        <v>-4.8</v>
      </c>
      <c r="BE117" s="170">
        <v>-11.2</v>
      </c>
      <c r="BF117" s="29">
        <v>68</v>
      </c>
      <c r="BG117" s="31">
        <v>14</v>
      </c>
      <c r="BH117" s="31">
        <f t="shared" si="74"/>
        <v>275</v>
      </c>
      <c r="BI117" s="178">
        <v>-4.0999999999999996</v>
      </c>
      <c r="BJ117" s="179">
        <v>-10.3</v>
      </c>
      <c r="BK117" s="27">
        <v>80</v>
      </c>
      <c r="BL117" s="27">
        <v>1</v>
      </c>
      <c r="BM117" s="27">
        <f t="shared" si="75"/>
        <v>526</v>
      </c>
      <c r="BN117" s="169">
        <v>-4</v>
      </c>
      <c r="BO117" s="170">
        <v>-15.7</v>
      </c>
      <c r="BP117" s="29">
        <v>56</v>
      </c>
      <c r="BQ117" s="31">
        <v>0</v>
      </c>
      <c r="BR117" s="31">
        <f t="shared" si="76"/>
        <v>318</v>
      </c>
      <c r="BS117" s="178">
        <v>-1.5</v>
      </c>
      <c r="BT117" s="179">
        <v>-11.1</v>
      </c>
      <c r="BU117" s="27">
        <v>50</v>
      </c>
      <c r="BV117" s="27">
        <v>0</v>
      </c>
      <c r="BW117" s="27">
        <f t="shared" si="77"/>
        <v>379</v>
      </c>
      <c r="BX117" s="169">
        <v>-2.2000000000000002</v>
      </c>
      <c r="BY117" s="170">
        <v>-9</v>
      </c>
      <c r="BZ117" s="29">
        <v>74</v>
      </c>
      <c r="CA117" s="31">
        <v>0</v>
      </c>
      <c r="CB117" s="31">
        <f t="shared" si="78"/>
        <v>358</v>
      </c>
      <c r="CC117" s="178">
        <v>-1.9</v>
      </c>
      <c r="CD117" s="179">
        <v>-4.5</v>
      </c>
      <c r="CE117" s="27">
        <v>140</v>
      </c>
      <c r="CF117" s="27">
        <v>42</v>
      </c>
      <c r="CG117" s="27">
        <f t="shared" si="79"/>
        <v>502</v>
      </c>
      <c r="CH117" s="169">
        <v>-3.7</v>
      </c>
      <c r="CI117" s="170">
        <v>-9</v>
      </c>
      <c r="CJ117" s="29">
        <v>48</v>
      </c>
      <c r="CK117" s="31">
        <v>1</v>
      </c>
      <c r="CL117" s="31">
        <f t="shared" si="80"/>
        <v>262</v>
      </c>
      <c r="CM117" s="178">
        <v>-1.7</v>
      </c>
      <c r="CN117" s="179">
        <v>-8.5</v>
      </c>
      <c r="CO117" s="32">
        <v>73</v>
      </c>
      <c r="CP117" s="27">
        <v>0</v>
      </c>
      <c r="CQ117" s="27">
        <f t="shared" si="81"/>
        <v>412</v>
      </c>
      <c r="CR117" s="169">
        <v>2.6</v>
      </c>
      <c r="CS117" s="170">
        <v>-8.1999999999999993</v>
      </c>
      <c r="CT117" s="29">
        <v>68</v>
      </c>
      <c r="CU117" s="31">
        <v>0</v>
      </c>
      <c r="CV117" s="31">
        <f t="shared" si="82"/>
        <v>301</v>
      </c>
      <c r="CW117" s="178">
        <v>3.6</v>
      </c>
      <c r="CX117" s="179">
        <v>-4.2</v>
      </c>
      <c r="CY117" s="32">
        <v>125</v>
      </c>
      <c r="CZ117" s="27">
        <v>7</v>
      </c>
      <c r="DA117" s="125">
        <f t="shared" si="83"/>
        <v>542</v>
      </c>
      <c r="DB117" s="120">
        <v>116</v>
      </c>
      <c r="DC117" s="85">
        <v>0</v>
      </c>
      <c r="DD117" s="85">
        <f t="shared" si="64"/>
        <v>596</v>
      </c>
      <c r="DE117" s="169">
        <v>-7.1</v>
      </c>
      <c r="DF117" s="170">
        <v>-15.2</v>
      </c>
      <c r="DG117" s="29">
        <v>71</v>
      </c>
      <c r="DH117" s="31">
        <v>0</v>
      </c>
      <c r="DI117" s="31">
        <v>293</v>
      </c>
      <c r="DJ117" s="178">
        <v>-5.4</v>
      </c>
      <c r="DK117" s="179">
        <v>-10.4</v>
      </c>
      <c r="DL117" s="32">
        <v>116</v>
      </c>
      <c r="DM117" s="270" t="s">
        <v>69</v>
      </c>
      <c r="DN117" s="27">
        <v>596</v>
      </c>
      <c r="DO117" s="27">
        <v>148</v>
      </c>
      <c r="DP117" s="270" t="s">
        <v>69</v>
      </c>
      <c r="DQ117" s="27">
        <v>832</v>
      </c>
      <c r="DR117" s="169">
        <v>-0.7</v>
      </c>
      <c r="DS117" s="170">
        <v>-12.9</v>
      </c>
      <c r="DT117" s="29">
        <v>78</v>
      </c>
      <c r="DU117" s="31">
        <v>0</v>
      </c>
      <c r="DV117" s="31">
        <v>370</v>
      </c>
      <c r="DW117" s="178">
        <v>0.5</v>
      </c>
      <c r="DX117" s="179">
        <v>-8.8000000000000007</v>
      </c>
      <c r="DY117" s="32">
        <v>148</v>
      </c>
      <c r="DZ117" s="270" t="s">
        <v>69</v>
      </c>
      <c r="EA117" s="125">
        <v>761</v>
      </c>
      <c r="EB117" s="32">
        <v>148</v>
      </c>
      <c r="EC117" s="270" t="s">
        <v>69</v>
      </c>
      <c r="ED117" s="27">
        <f t="shared" si="63"/>
        <v>832</v>
      </c>
      <c r="EE117" s="169">
        <v>1.1000000000000001</v>
      </c>
      <c r="EF117" s="170">
        <v>-1.5</v>
      </c>
      <c r="EG117" s="29">
        <v>55</v>
      </c>
      <c r="EH117" s="270" t="s">
        <v>69</v>
      </c>
      <c r="EI117" s="31">
        <v>255</v>
      </c>
      <c r="EJ117" s="178">
        <v>2.2000000000000002</v>
      </c>
      <c r="EK117" s="179">
        <v>-0.9</v>
      </c>
      <c r="EL117" s="32">
        <v>89</v>
      </c>
      <c r="EM117" s="27">
        <v>3</v>
      </c>
      <c r="EN117" s="27">
        <v>432</v>
      </c>
      <c r="EO117" s="169">
        <v>2.5</v>
      </c>
      <c r="EP117" s="170">
        <v>-2</v>
      </c>
      <c r="EQ117" s="32">
        <v>89</v>
      </c>
      <c r="ER117" s="34">
        <v>7</v>
      </c>
      <c r="ES117" s="27">
        <v>495</v>
      </c>
      <c r="ET117" s="169">
        <v>0.8</v>
      </c>
      <c r="EU117" s="169">
        <v>-12.2</v>
      </c>
      <c r="EV117" s="112">
        <f t="shared" si="62"/>
        <v>523.75</v>
      </c>
    </row>
    <row r="118" spans="1:152" ht="15.75">
      <c r="A118" s="293"/>
      <c r="B118" s="40">
        <v>40947</v>
      </c>
      <c r="C118" s="27">
        <v>107</v>
      </c>
      <c r="D118" s="27">
        <v>0</v>
      </c>
      <c r="E118" s="27">
        <f t="shared" si="65"/>
        <v>534</v>
      </c>
      <c r="F118" s="169">
        <v>-0.1</v>
      </c>
      <c r="G118" s="170">
        <v>-12.4</v>
      </c>
      <c r="H118" s="29">
        <v>53</v>
      </c>
      <c r="I118" s="31">
        <v>1</v>
      </c>
      <c r="J118" s="31">
        <f t="shared" si="66"/>
        <v>225</v>
      </c>
      <c r="K118" s="178">
        <v>3</v>
      </c>
      <c r="L118" s="179">
        <v>-8.1999999999999993</v>
      </c>
      <c r="M118" s="27">
        <v>86</v>
      </c>
      <c r="N118" s="27">
        <v>0</v>
      </c>
      <c r="O118" s="27">
        <f t="shared" si="67"/>
        <v>479</v>
      </c>
      <c r="P118" s="169">
        <v>0.6</v>
      </c>
      <c r="Q118" s="170">
        <v>-9.4</v>
      </c>
      <c r="R118" s="29">
        <v>67</v>
      </c>
      <c r="S118" s="31">
        <v>0</v>
      </c>
      <c r="T118" s="31">
        <f t="shared" si="68"/>
        <v>270</v>
      </c>
      <c r="U118" s="178">
        <v>1.5</v>
      </c>
      <c r="V118" s="179">
        <v>-5.5</v>
      </c>
      <c r="W118" s="220">
        <v>124</v>
      </c>
      <c r="X118" s="162">
        <v>1</v>
      </c>
      <c r="Y118" s="27">
        <v>511</v>
      </c>
      <c r="Z118" s="159">
        <v>-3.1</v>
      </c>
      <c r="AA118" s="221">
        <v>-11.9</v>
      </c>
      <c r="AB118" s="222">
        <v>110</v>
      </c>
      <c r="AC118" s="163">
        <v>0</v>
      </c>
      <c r="AD118" s="31">
        <f t="shared" si="69"/>
        <v>363</v>
      </c>
      <c r="AE118" s="186">
        <v>-0.7</v>
      </c>
      <c r="AF118" s="223">
        <v>-8.1999999999999993</v>
      </c>
      <c r="AG118" s="220">
        <v>144</v>
      </c>
      <c r="AH118" s="162">
        <v>13</v>
      </c>
      <c r="AI118" s="27">
        <v>535</v>
      </c>
      <c r="AJ118" s="193">
        <v>-1.2</v>
      </c>
      <c r="AK118" s="224">
        <v>-12.8</v>
      </c>
      <c r="AL118" s="222">
        <v>58</v>
      </c>
      <c r="AM118" s="152">
        <v>15</v>
      </c>
      <c r="AN118" s="31">
        <f t="shared" si="70"/>
        <v>227</v>
      </c>
      <c r="AO118" s="186">
        <v>-2.9</v>
      </c>
      <c r="AP118" s="223">
        <v>-10.6</v>
      </c>
      <c r="AQ118" s="220">
        <v>150</v>
      </c>
      <c r="AR118" s="162">
        <v>16</v>
      </c>
      <c r="AS118" s="27">
        <f t="shared" si="71"/>
        <v>719</v>
      </c>
      <c r="AT118" s="193">
        <v>-6.6</v>
      </c>
      <c r="AU118" s="224">
        <v>-14.4</v>
      </c>
      <c r="AV118" s="151">
        <v>67</v>
      </c>
      <c r="AW118" s="152">
        <v>12</v>
      </c>
      <c r="AX118" s="31">
        <f t="shared" si="72"/>
        <v>262</v>
      </c>
      <c r="AY118" s="186">
        <v>-4.8</v>
      </c>
      <c r="AZ118" s="190">
        <v>-11.5</v>
      </c>
      <c r="BA118" s="32">
        <v>108</v>
      </c>
      <c r="BB118" s="27">
        <v>13</v>
      </c>
      <c r="BC118" s="27">
        <f t="shared" si="73"/>
        <v>581</v>
      </c>
      <c r="BD118" s="169">
        <v>-10.199999999999999</v>
      </c>
      <c r="BE118" s="170">
        <v>-15.7</v>
      </c>
      <c r="BF118" s="29">
        <v>69</v>
      </c>
      <c r="BG118" s="31">
        <v>6</v>
      </c>
      <c r="BH118" s="31">
        <f t="shared" si="74"/>
        <v>281</v>
      </c>
      <c r="BI118" s="178">
        <v>-10.1</v>
      </c>
      <c r="BJ118" s="179">
        <v>-12.5</v>
      </c>
      <c r="BK118" s="27">
        <v>79</v>
      </c>
      <c r="BL118" s="27">
        <v>0</v>
      </c>
      <c r="BM118" s="27">
        <f t="shared" si="75"/>
        <v>526</v>
      </c>
      <c r="BN118" s="169">
        <v>-0.1</v>
      </c>
      <c r="BO118" s="170">
        <v>-9</v>
      </c>
      <c r="BP118" s="29">
        <v>57</v>
      </c>
      <c r="BQ118" s="31">
        <v>3</v>
      </c>
      <c r="BR118" s="31">
        <f t="shared" si="76"/>
        <v>321</v>
      </c>
      <c r="BS118" s="178">
        <v>0</v>
      </c>
      <c r="BT118" s="179">
        <v>-6.4</v>
      </c>
      <c r="BU118" s="27">
        <v>52</v>
      </c>
      <c r="BV118" s="27">
        <v>3</v>
      </c>
      <c r="BW118" s="27">
        <f t="shared" si="77"/>
        <v>382</v>
      </c>
      <c r="BX118" s="169">
        <v>-0.9</v>
      </c>
      <c r="BY118" s="170">
        <v>-8.5</v>
      </c>
      <c r="BZ118" s="29">
        <v>79</v>
      </c>
      <c r="CA118" s="31">
        <v>7</v>
      </c>
      <c r="CB118" s="31">
        <f t="shared" si="78"/>
        <v>365</v>
      </c>
      <c r="CC118" s="178">
        <v>0.3</v>
      </c>
      <c r="CD118" s="179">
        <v>-3.9</v>
      </c>
      <c r="CE118" s="27">
        <v>128</v>
      </c>
      <c r="CF118" s="27">
        <v>6</v>
      </c>
      <c r="CG118" s="27">
        <f t="shared" si="79"/>
        <v>508</v>
      </c>
      <c r="CH118" s="169">
        <v>-2.7</v>
      </c>
      <c r="CI118" s="170">
        <v>-8.9</v>
      </c>
      <c r="CJ118" s="29">
        <v>52</v>
      </c>
      <c r="CK118" s="31">
        <v>5</v>
      </c>
      <c r="CL118" s="31">
        <f t="shared" si="80"/>
        <v>267</v>
      </c>
      <c r="CM118" s="178">
        <v>-1.8</v>
      </c>
      <c r="CN118" s="179">
        <v>-6.3</v>
      </c>
      <c r="CO118" s="32">
        <v>72</v>
      </c>
      <c r="CP118" s="27">
        <v>0</v>
      </c>
      <c r="CQ118" s="27">
        <f t="shared" si="81"/>
        <v>412</v>
      </c>
      <c r="CR118" s="169">
        <v>5.0999999999999996</v>
      </c>
      <c r="CS118" s="170">
        <v>0.8</v>
      </c>
      <c r="CT118" s="29">
        <v>67</v>
      </c>
      <c r="CU118" s="31">
        <v>0</v>
      </c>
      <c r="CV118" s="31">
        <f t="shared" si="82"/>
        <v>301</v>
      </c>
      <c r="CW118" s="178">
        <v>3.7</v>
      </c>
      <c r="CX118" s="179">
        <v>1.6</v>
      </c>
      <c r="CY118" s="32">
        <v>122</v>
      </c>
      <c r="CZ118" s="27">
        <v>4</v>
      </c>
      <c r="DA118" s="125">
        <f t="shared" si="83"/>
        <v>546</v>
      </c>
      <c r="DB118" s="120">
        <v>116</v>
      </c>
      <c r="DC118" s="85">
        <v>7</v>
      </c>
      <c r="DD118" s="85">
        <f t="shared" si="64"/>
        <v>603</v>
      </c>
      <c r="DE118" s="169">
        <v>-8.9</v>
      </c>
      <c r="DF118" s="170">
        <v>-20.7</v>
      </c>
      <c r="DG118" s="29">
        <v>76</v>
      </c>
      <c r="DH118" s="31">
        <v>8</v>
      </c>
      <c r="DI118" s="31">
        <v>301</v>
      </c>
      <c r="DJ118" s="178">
        <v>-5.3</v>
      </c>
      <c r="DK118" s="179">
        <v>-14.3</v>
      </c>
      <c r="DL118" s="32">
        <v>116</v>
      </c>
      <c r="DM118" s="27">
        <v>7</v>
      </c>
      <c r="DN118" s="27">
        <v>603</v>
      </c>
      <c r="DO118" s="27">
        <v>158</v>
      </c>
      <c r="DP118" s="27">
        <v>15</v>
      </c>
      <c r="DQ118" s="27">
        <v>847</v>
      </c>
      <c r="DR118" s="169">
        <v>0.1</v>
      </c>
      <c r="DS118" s="170">
        <v>-4.8</v>
      </c>
      <c r="DT118" s="29">
        <v>97</v>
      </c>
      <c r="DU118" s="31">
        <v>23</v>
      </c>
      <c r="DV118" s="31">
        <v>393</v>
      </c>
      <c r="DW118" s="178">
        <v>0</v>
      </c>
      <c r="DX118" s="179">
        <v>-4.0999999999999996</v>
      </c>
      <c r="DY118" s="32">
        <v>158</v>
      </c>
      <c r="DZ118" s="27">
        <v>15</v>
      </c>
      <c r="EA118" s="125">
        <v>776</v>
      </c>
      <c r="EB118" s="32">
        <v>158</v>
      </c>
      <c r="EC118" s="27">
        <v>15</v>
      </c>
      <c r="ED118" s="27">
        <f t="shared" si="63"/>
        <v>847</v>
      </c>
      <c r="EE118" s="169">
        <v>-3.3</v>
      </c>
      <c r="EF118" s="170">
        <v>-6.8</v>
      </c>
      <c r="EG118" s="29">
        <v>56</v>
      </c>
      <c r="EH118" s="31">
        <v>3</v>
      </c>
      <c r="EI118" s="31">
        <v>258</v>
      </c>
      <c r="EJ118" s="178">
        <v>-2.2999999999999998</v>
      </c>
      <c r="EK118" s="179">
        <v>-7</v>
      </c>
      <c r="EL118" s="32">
        <v>98</v>
      </c>
      <c r="EM118" s="27">
        <v>11</v>
      </c>
      <c r="EN118" s="27">
        <v>443</v>
      </c>
      <c r="EO118" s="169">
        <v>-2.8</v>
      </c>
      <c r="EP118" s="170">
        <v>-7.4</v>
      </c>
      <c r="EQ118" s="32">
        <v>84</v>
      </c>
      <c r="ER118" s="34">
        <v>2</v>
      </c>
      <c r="ES118" s="27">
        <v>497</v>
      </c>
      <c r="ET118" s="169">
        <v>2.4</v>
      </c>
      <c r="EU118" s="169">
        <v>-2.7</v>
      </c>
      <c r="EV118" s="112">
        <f t="shared" si="62"/>
        <v>529.75</v>
      </c>
    </row>
    <row r="119" spans="1:152" ht="15.75">
      <c r="A119" s="293"/>
      <c r="B119" s="26">
        <v>40948</v>
      </c>
      <c r="C119" s="27">
        <v>108</v>
      </c>
      <c r="D119" s="27">
        <v>2</v>
      </c>
      <c r="E119" s="27">
        <f t="shared" si="65"/>
        <v>536</v>
      </c>
      <c r="F119" s="169">
        <v>-0.6</v>
      </c>
      <c r="G119" s="170">
        <v>-7</v>
      </c>
      <c r="H119" s="29">
        <v>54</v>
      </c>
      <c r="I119" s="31">
        <v>3</v>
      </c>
      <c r="J119" s="31">
        <f t="shared" si="66"/>
        <v>228</v>
      </c>
      <c r="K119" s="178">
        <v>0.9</v>
      </c>
      <c r="L119" s="179">
        <v>-3.3</v>
      </c>
      <c r="M119" s="27">
        <v>95</v>
      </c>
      <c r="N119" s="27">
        <v>10</v>
      </c>
      <c r="O119" s="27">
        <f t="shared" si="67"/>
        <v>489</v>
      </c>
      <c r="P119" s="169">
        <v>-2</v>
      </c>
      <c r="Q119" s="170">
        <v>-5.9</v>
      </c>
      <c r="R119" s="29">
        <v>67</v>
      </c>
      <c r="S119" s="31">
        <v>2</v>
      </c>
      <c r="T119" s="31">
        <f t="shared" si="68"/>
        <v>272</v>
      </c>
      <c r="U119" s="178">
        <v>0.8</v>
      </c>
      <c r="V119" s="179">
        <v>-3.5</v>
      </c>
      <c r="W119" s="220">
        <v>130</v>
      </c>
      <c r="X119" s="162">
        <v>11</v>
      </c>
      <c r="Y119" s="27">
        <v>522</v>
      </c>
      <c r="Z119" s="159">
        <v>-5.0999999999999996</v>
      </c>
      <c r="AA119" s="221">
        <v>-11.5</v>
      </c>
      <c r="AB119" s="222">
        <v>105</v>
      </c>
      <c r="AC119" s="163">
        <v>0</v>
      </c>
      <c r="AD119" s="31">
        <f t="shared" si="69"/>
        <v>363</v>
      </c>
      <c r="AE119" s="186">
        <v>0.1</v>
      </c>
      <c r="AF119" s="223">
        <v>-5.6</v>
      </c>
      <c r="AG119" s="220">
        <v>146</v>
      </c>
      <c r="AH119" s="162">
        <v>8</v>
      </c>
      <c r="AI119" s="27">
        <v>543</v>
      </c>
      <c r="AJ119" s="193">
        <v>-1</v>
      </c>
      <c r="AK119" s="224">
        <v>-8.4</v>
      </c>
      <c r="AL119" s="222">
        <v>54</v>
      </c>
      <c r="AM119" s="152">
        <v>0</v>
      </c>
      <c r="AN119" s="31">
        <f t="shared" si="70"/>
        <v>227</v>
      </c>
      <c r="AO119" s="186">
        <v>-1.6</v>
      </c>
      <c r="AP119" s="223">
        <v>-6.6</v>
      </c>
      <c r="AQ119" s="220">
        <v>177</v>
      </c>
      <c r="AR119" s="162">
        <v>29</v>
      </c>
      <c r="AS119" s="27">
        <f t="shared" si="71"/>
        <v>748</v>
      </c>
      <c r="AT119" s="193">
        <v>-5.3</v>
      </c>
      <c r="AU119" s="224">
        <v>-8.6999999999999993</v>
      </c>
      <c r="AV119" s="151">
        <v>59</v>
      </c>
      <c r="AW119" s="152">
        <v>0</v>
      </c>
      <c r="AX119" s="31">
        <f t="shared" si="72"/>
        <v>262</v>
      </c>
      <c r="AY119" s="186">
        <v>-7.7</v>
      </c>
      <c r="AZ119" s="190">
        <v>-14.9</v>
      </c>
      <c r="BA119" s="32">
        <v>108</v>
      </c>
      <c r="BB119" s="27">
        <v>7</v>
      </c>
      <c r="BC119" s="27">
        <f t="shared" si="73"/>
        <v>588</v>
      </c>
      <c r="BD119" s="169">
        <v>-6.2</v>
      </c>
      <c r="BE119" s="170">
        <v>-16.7</v>
      </c>
      <c r="BF119" s="29">
        <v>64</v>
      </c>
      <c r="BG119" s="31">
        <v>0</v>
      </c>
      <c r="BH119" s="31">
        <f t="shared" si="74"/>
        <v>281</v>
      </c>
      <c r="BI119" s="178">
        <v>-5.5</v>
      </c>
      <c r="BJ119" s="179">
        <v>-13.1</v>
      </c>
      <c r="BK119" s="27">
        <v>84</v>
      </c>
      <c r="BL119" s="27">
        <v>9</v>
      </c>
      <c r="BM119" s="27">
        <f t="shared" si="75"/>
        <v>535</v>
      </c>
      <c r="BN119" s="169">
        <v>0.5</v>
      </c>
      <c r="BO119" s="170">
        <v>-6.2</v>
      </c>
      <c r="BP119" s="29">
        <v>57</v>
      </c>
      <c r="BQ119" s="31">
        <v>3</v>
      </c>
      <c r="BR119" s="31">
        <f t="shared" si="76"/>
        <v>324</v>
      </c>
      <c r="BS119" s="178">
        <v>1.8</v>
      </c>
      <c r="BT119" s="179">
        <v>-5.3</v>
      </c>
      <c r="BU119" s="27">
        <v>52</v>
      </c>
      <c r="BV119" s="27">
        <v>4</v>
      </c>
      <c r="BW119" s="27">
        <f t="shared" si="77"/>
        <v>386</v>
      </c>
      <c r="BX119" s="169">
        <v>2.7</v>
      </c>
      <c r="BY119" s="170">
        <v>-7.2</v>
      </c>
      <c r="BZ119" s="29">
        <v>77</v>
      </c>
      <c r="CA119" s="31">
        <v>0</v>
      </c>
      <c r="CB119" s="31">
        <f t="shared" si="78"/>
        <v>365</v>
      </c>
      <c r="CC119" s="178">
        <v>2.8</v>
      </c>
      <c r="CD119" s="179">
        <v>-6.1</v>
      </c>
      <c r="CE119" s="27">
        <v>118</v>
      </c>
      <c r="CF119" s="27">
        <v>1</v>
      </c>
      <c r="CG119" s="27">
        <f t="shared" si="79"/>
        <v>509</v>
      </c>
      <c r="CH119" s="169">
        <v>3.7</v>
      </c>
      <c r="CI119" s="170">
        <v>-7.7</v>
      </c>
      <c r="CJ119" s="29">
        <v>50</v>
      </c>
      <c r="CK119" s="31">
        <v>3</v>
      </c>
      <c r="CL119" s="31">
        <f t="shared" si="80"/>
        <v>270</v>
      </c>
      <c r="CM119" s="178">
        <v>4.5</v>
      </c>
      <c r="CN119" s="179">
        <v>-2.2999999999999998</v>
      </c>
      <c r="CO119" s="32">
        <v>68</v>
      </c>
      <c r="CP119" s="27">
        <v>1</v>
      </c>
      <c r="CQ119" s="27">
        <f t="shared" si="81"/>
        <v>413</v>
      </c>
      <c r="CR119" s="169">
        <v>3.8</v>
      </c>
      <c r="CS119" s="170">
        <v>-8.6</v>
      </c>
      <c r="CT119" s="29">
        <v>66</v>
      </c>
      <c r="CU119" s="31">
        <v>3</v>
      </c>
      <c r="CV119" s="31">
        <f t="shared" si="82"/>
        <v>304</v>
      </c>
      <c r="CW119" s="178">
        <v>3.7</v>
      </c>
      <c r="CX119" s="179">
        <v>-8.1999999999999993</v>
      </c>
      <c r="CY119" s="32">
        <v>117</v>
      </c>
      <c r="CZ119" s="27">
        <v>0</v>
      </c>
      <c r="DA119" s="125">
        <f t="shared" si="83"/>
        <v>546</v>
      </c>
      <c r="DB119" s="120">
        <v>127</v>
      </c>
      <c r="DC119" s="85">
        <v>14</v>
      </c>
      <c r="DD119" s="85">
        <f t="shared" si="64"/>
        <v>617</v>
      </c>
      <c r="DE119" s="169">
        <v>-5.8</v>
      </c>
      <c r="DF119" s="170">
        <v>-12.7</v>
      </c>
      <c r="DG119" s="29">
        <v>72</v>
      </c>
      <c r="DH119" s="31">
        <v>0</v>
      </c>
      <c r="DI119" s="31">
        <v>301</v>
      </c>
      <c r="DJ119" s="178">
        <v>-4.0999999999999996</v>
      </c>
      <c r="DK119" s="179">
        <v>-11</v>
      </c>
      <c r="DL119" s="32">
        <v>127</v>
      </c>
      <c r="DM119" s="27">
        <v>14</v>
      </c>
      <c r="DN119" s="27">
        <v>617</v>
      </c>
      <c r="DO119" s="27">
        <v>183</v>
      </c>
      <c r="DP119" s="27">
        <v>33</v>
      </c>
      <c r="DQ119" s="27">
        <v>880</v>
      </c>
      <c r="DR119" s="169">
        <v>-2</v>
      </c>
      <c r="DS119" s="170">
        <v>-6.6</v>
      </c>
      <c r="DT119" s="29">
        <v>104</v>
      </c>
      <c r="DU119" s="31">
        <v>8</v>
      </c>
      <c r="DV119" s="31">
        <v>401</v>
      </c>
      <c r="DW119" s="178">
        <v>-1.9</v>
      </c>
      <c r="DX119" s="179">
        <v>-8.3000000000000007</v>
      </c>
      <c r="DY119" s="32">
        <v>183</v>
      </c>
      <c r="DZ119" s="27">
        <v>33</v>
      </c>
      <c r="EA119" s="125">
        <v>809</v>
      </c>
      <c r="EB119" s="32">
        <v>183</v>
      </c>
      <c r="EC119" s="27">
        <v>33</v>
      </c>
      <c r="ED119" s="27">
        <f t="shared" si="63"/>
        <v>880</v>
      </c>
      <c r="EE119" s="169">
        <v>-3.6</v>
      </c>
      <c r="EF119" s="170">
        <v>-9.3000000000000007</v>
      </c>
      <c r="EG119" s="29">
        <v>55</v>
      </c>
      <c r="EH119" s="270" t="s">
        <v>69</v>
      </c>
      <c r="EI119" s="31">
        <v>258</v>
      </c>
      <c r="EJ119" s="178">
        <v>-2.2000000000000002</v>
      </c>
      <c r="EK119" s="179">
        <v>-7.7</v>
      </c>
      <c r="EL119" s="32">
        <v>92</v>
      </c>
      <c r="EM119" s="270" t="s">
        <v>69</v>
      </c>
      <c r="EN119" s="27">
        <v>443</v>
      </c>
      <c r="EO119" s="169">
        <v>-1.1000000000000001</v>
      </c>
      <c r="EP119" s="170">
        <v>-9.1999999999999993</v>
      </c>
      <c r="EQ119" s="32">
        <v>80</v>
      </c>
      <c r="ER119" s="27">
        <v>4</v>
      </c>
      <c r="ES119" s="27">
        <v>501</v>
      </c>
      <c r="ET119" s="169">
        <v>2.2000000000000002</v>
      </c>
      <c r="EU119" s="169">
        <v>0.4</v>
      </c>
      <c r="EV119" s="112">
        <f t="shared" si="62"/>
        <v>536.875</v>
      </c>
    </row>
    <row r="120" spans="1:152" ht="15.75">
      <c r="A120" s="293"/>
      <c r="B120" s="26">
        <v>40949</v>
      </c>
      <c r="C120" s="27">
        <v>120</v>
      </c>
      <c r="D120" s="27">
        <v>14</v>
      </c>
      <c r="E120" s="27">
        <f t="shared" si="65"/>
        <v>550</v>
      </c>
      <c r="F120" s="169">
        <v>-1.1000000000000001</v>
      </c>
      <c r="G120" s="170">
        <v>-5.9</v>
      </c>
      <c r="H120" s="29">
        <v>63</v>
      </c>
      <c r="I120" s="31">
        <v>12</v>
      </c>
      <c r="J120" s="31">
        <f t="shared" si="66"/>
        <v>240</v>
      </c>
      <c r="K120" s="178">
        <v>2.1</v>
      </c>
      <c r="L120" s="179">
        <v>-4.7</v>
      </c>
      <c r="M120" s="27">
        <v>95</v>
      </c>
      <c r="N120" s="27">
        <v>4</v>
      </c>
      <c r="O120" s="27">
        <f t="shared" si="67"/>
        <v>493</v>
      </c>
      <c r="P120" s="169">
        <v>0.8</v>
      </c>
      <c r="Q120" s="170">
        <v>-5.3</v>
      </c>
      <c r="R120" s="29">
        <v>66</v>
      </c>
      <c r="S120" s="31">
        <v>1</v>
      </c>
      <c r="T120" s="31">
        <f t="shared" si="68"/>
        <v>273</v>
      </c>
      <c r="U120" s="178">
        <v>1.6</v>
      </c>
      <c r="V120" s="179">
        <v>-4.0999999999999996</v>
      </c>
      <c r="W120" s="220">
        <v>128</v>
      </c>
      <c r="X120" s="162">
        <v>4</v>
      </c>
      <c r="Y120" s="27">
        <v>526</v>
      </c>
      <c r="Z120" s="159">
        <v>-3.7</v>
      </c>
      <c r="AA120" s="221">
        <v>-12.4</v>
      </c>
      <c r="AB120" s="222">
        <v>101</v>
      </c>
      <c r="AC120" s="163">
        <v>1</v>
      </c>
      <c r="AD120" s="31">
        <f t="shared" si="69"/>
        <v>364</v>
      </c>
      <c r="AE120" s="186">
        <v>0</v>
      </c>
      <c r="AF120" s="223">
        <v>-8.5</v>
      </c>
      <c r="AG120" s="220">
        <v>137</v>
      </c>
      <c r="AH120" s="162">
        <v>0</v>
      </c>
      <c r="AI120" s="27">
        <v>543</v>
      </c>
      <c r="AJ120" s="193">
        <v>-3</v>
      </c>
      <c r="AK120" s="224">
        <v>-12.5</v>
      </c>
      <c r="AL120" s="222">
        <v>51</v>
      </c>
      <c r="AM120" s="152">
        <v>0</v>
      </c>
      <c r="AN120" s="31">
        <f t="shared" si="70"/>
        <v>227</v>
      </c>
      <c r="AO120" s="186">
        <v>-1</v>
      </c>
      <c r="AP120" s="223">
        <v>-4.2</v>
      </c>
      <c r="AQ120" s="220">
        <v>189</v>
      </c>
      <c r="AR120" s="162">
        <v>24</v>
      </c>
      <c r="AS120" s="27">
        <f t="shared" si="71"/>
        <v>772</v>
      </c>
      <c r="AT120" s="193">
        <v>-1.7</v>
      </c>
      <c r="AU120" s="224">
        <v>-6.2</v>
      </c>
      <c r="AV120" s="151">
        <v>69</v>
      </c>
      <c r="AW120" s="152">
        <v>15</v>
      </c>
      <c r="AX120" s="31">
        <f t="shared" si="72"/>
        <v>277</v>
      </c>
      <c r="AY120" s="186">
        <v>-2.8</v>
      </c>
      <c r="AZ120" s="190">
        <v>-9.8000000000000007</v>
      </c>
      <c r="BA120" s="32">
        <v>113</v>
      </c>
      <c r="BB120" s="27">
        <v>10</v>
      </c>
      <c r="BC120" s="27">
        <f t="shared" si="73"/>
        <v>598</v>
      </c>
      <c r="BD120" s="169">
        <v>-4.5999999999999996</v>
      </c>
      <c r="BE120" s="170">
        <v>-13.1</v>
      </c>
      <c r="BF120" s="29">
        <v>62</v>
      </c>
      <c r="BG120" s="31">
        <v>0</v>
      </c>
      <c r="BH120" s="31">
        <f t="shared" si="74"/>
        <v>281</v>
      </c>
      <c r="BI120" s="178">
        <v>-2.8</v>
      </c>
      <c r="BJ120" s="179">
        <v>-8.8000000000000007</v>
      </c>
      <c r="BK120" s="27">
        <v>84</v>
      </c>
      <c r="BL120" s="27">
        <v>0</v>
      </c>
      <c r="BM120" s="27">
        <f t="shared" si="75"/>
        <v>535</v>
      </c>
      <c r="BN120" s="169">
        <v>2.5</v>
      </c>
      <c r="BO120" s="170">
        <v>-2.5</v>
      </c>
      <c r="BP120" s="29">
        <v>57</v>
      </c>
      <c r="BQ120" s="31">
        <v>0</v>
      </c>
      <c r="BR120" s="31">
        <f t="shared" si="76"/>
        <v>324</v>
      </c>
      <c r="BS120" s="178">
        <v>3.2</v>
      </c>
      <c r="BT120" s="179">
        <v>-2</v>
      </c>
      <c r="BU120" s="27">
        <v>50</v>
      </c>
      <c r="BV120" s="27">
        <v>0</v>
      </c>
      <c r="BW120" s="27">
        <f t="shared" si="77"/>
        <v>386</v>
      </c>
      <c r="BX120" s="169">
        <v>-2.4</v>
      </c>
      <c r="BY120" s="170">
        <v>-9.1</v>
      </c>
      <c r="BZ120" s="29">
        <v>75</v>
      </c>
      <c r="CA120" s="31">
        <v>0</v>
      </c>
      <c r="CB120" s="31">
        <f t="shared" si="78"/>
        <v>365</v>
      </c>
      <c r="CC120" s="178">
        <v>1.3</v>
      </c>
      <c r="CD120" s="179">
        <v>-3.6</v>
      </c>
      <c r="CE120" s="27">
        <v>111</v>
      </c>
      <c r="CF120" s="27">
        <v>4</v>
      </c>
      <c r="CG120" s="27">
        <f t="shared" si="79"/>
        <v>513</v>
      </c>
      <c r="CH120" s="169">
        <v>0.5</v>
      </c>
      <c r="CI120" s="170">
        <v>-7.5</v>
      </c>
      <c r="CJ120" s="29">
        <v>63</v>
      </c>
      <c r="CK120" s="31">
        <v>17</v>
      </c>
      <c r="CL120" s="31">
        <f t="shared" si="80"/>
        <v>287</v>
      </c>
      <c r="CM120" s="178">
        <v>0.6</v>
      </c>
      <c r="CN120" s="179">
        <v>-3.8</v>
      </c>
      <c r="CO120" s="32">
        <v>66</v>
      </c>
      <c r="CP120" s="27">
        <v>0</v>
      </c>
      <c r="CQ120" s="27">
        <f t="shared" si="81"/>
        <v>413</v>
      </c>
      <c r="CR120" s="169">
        <v>-4.5</v>
      </c>
      <c r="CS120" s="170">
        <v>-8.5</v>
      </c>
      <c r="CT120" s="29">
        <v>63</v>
      </c>
      <c r="CU120" s="31">
        <v>0</v>
      </c>
      <c r="CV120" s="31">
        <f t="shared" si="82"/>
        <v>304</v>
      </c>
      <c r="CW120" s="178">
        <v>-4.7</v>
      </c>
      <c r="CX120" s="179">
        <v>-7.8</v>
      </c>
      <c r="CY120" s="32">
        <v>115</v>
      </c>
      <c r="CZ120" s="27">
        <v>1</v>
      </c>
      <c r="DA120" s="125">
        <f t="shared" si="83"/>
        <v>547</v>
      </c>
      <c r="DB120" s="120">
        <v>121</v>
      </c>
      <c r="DC120" s="85">
        <v>3</v>
      </c>
      <c r="DD120" s="85">
        <f t="shared" si="64"/>
        <v>620</v>
      </c>
      <c r="DE120" s="169">
        <v>-1.9</v>
      </c>
      <c r="DF120" s="170">
        <v>-7.5</v>
      </c>
      <c r="DG120" s="29">
        <v>71</v>
      </c>
      <c r="DH120" s="31">
        <v>1</v>
      </c>
      <c r="DI120" s="31">
        <v>302</v>
      </c>
      <c r="DJ120" s="178">
        <v>0.4</v>
      </c>
      <c r="DK120" s="179">
        <v>-6</v>
      </c>
      <c r="DL120" s="32">
        <v>121</v>
      </c>
      <c r="DM120" s="27">
        <v>3</v>
      </c>
      <c r="DN120" s="27">
        <v>620</v>
      </c>
      <c r="DO120" s="27">
        <v>194</v>
      </c>
      <c r="DP120" s="27">
        <v>23</v>
      </c>
      <c r="DQ120" s="27">
        <v>903</v>
      </c>
      <c r="DR120" s="169">
        <v>-2.6</v>
      </c>
      <c r="DS120" s="170">
        <v>-13</v>
      </c>
      <c r="DT120" s="29">
        <v>103</v>
      </c>
      <c r="DU120" s="31">
        <v>6</v>
      </c>
      <c r="DV120" s="31">
        <v>407</v>
      </c>
      <c r="DW120" s="178">
        <v>-1.5</v>
      </c>
      <c r="DX120" s="179">
        <v>-11</v>
      </c>
      <c r="DY120" s="32">
        <v>194</v>
      </c>
      <c r="DZ120" s="27">
        <v>23</v>
      </c>
      <c r="EA120" s="125">
        <v>832</v>
      </c>
      <c r="EB120" s="32">
        <v>194</v>
      </c>
      <c r="EC120" s="27">
        <v>23</v>
      </c>
      <c r="ED120" s="27">
        <f t="shared" si="63"/>
        <v>903</v>
      </c>
      <c r="EE120" s="169">
        <v>-6.2</v>
      </c>
      <c r="EF120" s="170">
        <v>-9.9</v>
      </c>
      <c r="EG120" s="29">
        <v>54</v>
      </c>
      <c r="EH120" s="270" t="s">
        <v>69</v>
      </c>
      <c r="EI120" s="31">
        <v>258</v>
      </c>
      <c r="EJ120" s="178">
        <v>-5.9</v>
      </c>
      <c r="EK120" s="179">
        <v>-8.1</v>
      </c>
      <c r="EL120" s="32">
        <v>89</v>
      </c>
      <c r="EM120" s="27">
        <v>1</v>
      </c>
      <c r="EN120" s="27">
        <v>444</v>
      </c>
      <c r="EO120" s="169">
        <v>0.3</v>
      </c>
      <c r="EP120" s="170">
        <v>-9.8000000000000007</v>
      </c>
      <c r="EQ120" s="32">
        <v>81</v>
      </c>
      <c r="ER120" s="27">
        <v>6</v>
      </c>
      <c r="ES120" s="27">
        <v>507</v>
      </c>
      <c r="ET120" s="169">
        <v>-2.1</v>
      </c>
      <c r="EU120" s="169">
        <v>-5.8</v>
      </c>
      <c r="EV120" s="112">
        <f t="shared" si="62"/>
        <v>541.625</v>
      </c>
    </row>
    <row r="121" spans="1:152" ht="15.75">
      <c r="A121" s="293"/>
      <c r="B121" s="26">
        <v>40950</v>
      </c>
      <c r="C121" s="27">
        <v>133</v>
      </c>
      <c r="D121" s="27">
        <v>18</v>
      </c>
      <c r="E121" s="27">
        <f t="shared" si="65"/>
        <v>568</v>
      </c>
      <c r="F121" s="169">
        <v>-0.8</v>
      </c>
      <c r="G121" s="170">
        <v>-5.7</v>
      </c>
      <c r="H121" s="29">
        <v>59</v>
      </c>
      <c r="I121" s="31">
        <v>0</v>
      </c>
      <c r="J121" s="31">
        <f t="shared" si="66"/>
        <v>240</v>
      </c>
      <c r="K121" s="178">
        <v>1.3</v>
      </c>
      <c r="L121" s="179">
        <v>-5.9</v>
      </c>
      <c r="M121" s="27">
        <v>92</v>
      </c>
      <c r="N121" s="27">
        <v>3</v>
      </c>
      <c r="O121" s="27">
        <f t="shared" si="67"/>
        <v>496</v>
      </c>
      <c r="P121" s="169">
        <v>-1.8</v>
      </c>
      <c r="Q121" s="170">
        <v>-4.7</v>
      </c>
      <c r="R121" s="29">
        <v>94</v>
      </c>
      <c r="S121" s="31">
        <v>29</v>
      </c>
      <c r="T121" s="31">
        <f t="shared" si="68"/>
        <v>302</v>
      </c>
      <c r="U121" s="178">
        <v>0.1</v>
      </c>
      <c r="V121" s="179">
        <v>-4.8</v>
      </c>
      <c r="W121" s="220">
        <v>123</v>
      </c>
      <c r="X121" s="162">
        <v>1</v>
      </c>
      <c r="Y121" s="27">
        <v>527</v>
      </c>
      <c r="Z121" s="159">
        <v>0.9</v>
      </c>
      <c r="AA121" s="221">
        <v>-9.9</v>
      </c>
      <c r="AB121" s="222">
        <v>97</v>
      </c>
      <c r="AC121" s="163">
        <v>0</v>
      </c>
      <c r="AD121" s="31">
        <f t="shared" si="69"/>
        <v>364</v>
      </c>
      <c r="AE121" s="186">
        <v>0.5</v>
      </c>
      <c r="AF121" s="223">
        <v>-8.5</v>
      </c>
      <c r="AG121" s="220">
        <v>131</v>
      </c>
      <c r="AH121" s="162">
        <v>0</v>
      </c>
      <c r="AI121" s="27">
        <v>543</v>
      </c>
      <c r="AJ121" s="193">
        <v>-2.2999999999999998</v>
      </c>
      <c r="AK121" s="224">
        <v>-14.7</v>
      </c>
      <c r="AL121" s="222">
        <v>52</v>
      </c>
      <c r="AM121" s="152">
        <v>2</v>
      </c>
      <c r="AN121" s="31">
        <f t="shared" si="70"/>
        <v>229</v>
      </c>
      <c r="AO121" s="186">
        <v>1.3</v>
      </c>
      <c r="AP121" s="223">
        <v>-3.7</v>
      </c>
      <c r="AQ121" s="220">
        <v>181</v>
      </c>
      <c r="AR121" s="162">
        <v>4</v>
      </c>
      <c r="AS121" s="27">
        <f t="shared" si="71"/>
        <v>776</v>
      </c>
      <c r="AT121" s="193">
        <v>-1.2</v>
      </c>
      <c r="AU121" s="224">
        <v>-8.5</v>
      </c>
      <c r="AV121" s="151">
        <v>66</v>
      </c>
      <c r="AW121" s="152">
        <v>5</v>
      </c>
      <c r="AX121" s="31">
        <f t="shared" si="72"/>
        <v>282</v>
      </c>
      <c r="AY121" s="186">
        <v>0.5</v>
      </c>
      <c r="AZ121" s="190">
        <v>-6.4</v>
      </c>
      <c r="BA121" s="32">
        <v>117</v>
      </c>
      <c r="BB121" s="27">
        <v>10</v>
      </c>
      <c r="BC121" s="27">
        <f t="shared" si="73"/>
        <v>608</v>
      </c>
      <c r="BD121" s="169">
        <v>-3.6</v>
      </c>
      <c r="BE121" s="170">
        <v>-10.9</v>
      </c>
      <c r="BF121" s="29">
        <v>59</v>
      </c>
      <c r="BG121" s="47">
        <v>0</v>
      </c>
      <c r="BH121" s="31">
        <f t="shared" si="74"/>
        <v>281</v>
      </c>
      <c r="BI121" s="178">
        <v>-2.5</v>
      </c>
      <c r="BJ121" s="179">
        <v>-7.4</v>
      </c>
      <c r="BK121" s="27">
        <v>80</v>
      </c>
      <c r="BL121" s="27">
        <v>4</v>
      </c>
      <c r="BM121" s="27">
        <f t="shared" si="75"/>
        <v>539</v>
      </c>
      <c r="BN121" s="169">
        <v>2.2999999999999998</v>
      </c>
      <c r="BO121" s="170">
        <v>-8.9</v>
      </c>
      <c r="BP121" s="29">
        <v>54</v>
      </c>
      <c r="BQ121" s="47">
        <v>5</v>
      </c>
      <c r="BR121" s="31">
        <f t="shared" si="76"/>
        <v>329</v>
      </c>
      <c r="BS121" s="178">
        <v>2</v>
      </c>
      <c r="BT121" s="179">
        <v>-8.1</v>
      </c>
      <c r="BU121" s="27">
        <v>48</v>
      </c>
      <c r="BV121" s="27">
        <v>0</v>
      </c>
      <c r="BW121" s="27">
        <f t="shared" si="77"/>
        <v>386</v>
      </c>
      <c r="BX121" s="169">
        <v>-1</v>
      </c>
      <c r="BY121" s="170">
        <v>-9.9</v>
      </c>
      <c r="BZ121" s="29">
        <v>73</v>
      </c>
      <c r="CA121" s="47">
        <v>0</v>
      </c>
      <c r="CB121" s="31">
        <f t="shared" si="78"/>
        <v>365</v>
      </c>
      <c r="CC121" s="178">
        <v>1.2</v>
      </c>
      <c r="CD121" s="179">
        <v>-6</v>
      </c>
      <c r="CE121" s="27">
        <v>105</v>
      </c>
      <c r="CF121" s="27">
        <v>1</v>
      </c>
      <c r="CG121" s="27">
        <f t="shared" si="79"/>
        <v>514</v>
      </c>
      <c r="CH121" s="169">
        <v>-0.6</v>
      </c>
      <c r="CI121" s="170">
        <v>-8.8000000000000007</v>
      </c>
      <c r="CJ121" s="29">
        <v>63</v>
      </c>
      <c r="CK121" s="47">
        <v>4</v>
      </c>
      <c r="CL121" s="31">
        <f t="shared" si="80"/>
        <v>291</v>
      </c>
      <c r="CM121" s="178">
        <v>0.7</v>
      </c>
      <c r="CN121" s="179">
        <v>-5.3</v>
      </c>
      <c r="CO121" s="32">
        <v>66</v>
      </c>
      <c r="CP121" s="27">
        <v>0</v>
      </c>
      <c r="CQ121" s="27">
        <f t="shared" si="81"/>
        <v>413</v>
      </c>
      <c r="CR121" s="169">
        <v>0.8</v>
      </c>
      <c r="CS121" s="170">
        <v>-6.7</v>
      </c>
      <c r="CT121" s="29">
        <v>64</v>
      </c>
      <c r="CU121" s="47">
        <v>1</v>
      </c>
      <c r="CV121" s="31">
        <f t="shared" si="82"/>
        <v>305</v>
      </c>
      <c r="CW121" s="178">
        <v>0.7</v>
      </c>
      <c r="CX121" s="179">
        <v>-7.7</v>
      </c>
      <c r="CY121" s="32">
        <v>112</v>
      </c>
      <c r="CZ121" s="27">
        <v>0</v>
      </c>
      <c r="DA121" s="125">
        <f t="shared" si="83"/>
        <v>547</v>
      </c>
      <c r="DB121" s="120">
        <v>118</v>
      </c>
      <c r="DC121" s="85">
        <v>1</v>
      </c>
      <c r="DD121" s="85">
        <f t="shared" si="64"/>
        <v>621</v>
      </c>
      <c r="DE121" s="169">
        <v>-1.1000000000000001</v>
      </c>
      <c r="DF121" s="170">
        <v>-10.1</v>
      </c>
      <c r="DG121" s="29">
        <v>77</v>
      </c>
      <c r="DH121" s="47">
        <v>7</v>
      </c>
      <c r="DI121" s="31">
        <v>309</v>
      </c>
      <c r="DJ121" s="178">
        <v>0.2</v>
      </c>
      <c r="DK121" s="179">
        <v>-7.3</v>
      </c>
      <c r="DL121" s="32">
        <v>118</v>
      </c>
      <c r="DM121" s="27">
        <v>1</v>
      </c>
      <c r="DN121" s="27">
        <v>621</v>
      </c>
      <c r="DO121" s="27">
        <v>189</v>
      </c>
      <c r="DP121" s="27">
        <v>6</v>
      </c>
      <c r="DQ121" s="27">
        <v>909</v>
      </c>
      <c r="DR121" s="169">
        <v>-2.4</v>
      </c>
      <c r="DS121" s="170">
        <v>-13.1</v>
      </c>
      <c r="DT121" s="29">
        <v>99</v>
      </c>
      <c r="DU121" s="30" t="s">
        <v>68</v>
      </c>
      <c r="DV121" s="31">
        <v>407</v>
      </c>
      <c r="DW121" s="178">
        <v>-2.8</v>
      </c>
      <c r="DX121" s="179">
        <v>-10.1</v>
      </c>
      <c r="DY121" s="32">
        <v>189</v>
      </c>
      <c r="DZ121" s="27">
        <v>6</v>
      </c>
      <c r="EA121" s="125">
        <v>838</v>
      </c>
      <c r="EB121" s="32">
        <v>189</v>
      </c>
      <c r="EC121" s="27">
        <v>6</v>
      </c>
      <c r="ED121" s="27">
        <f t="shared" si="63"/>
        <v>909</v>
      </c>
      <c r="EE121" s="169">
        <v>-5.5</v>
      </c>
      <c r="EF121" s="170">
        <v>-11.8</v>
      </c>
      <c r="EG121" s="29">
        <v>60</v>
      </c>
      <c r="EH121" s="31">
        <v>7</v>
      </c>
      <c r="EI121" s="31">
        <v>265</v>
      </c>
      <c r="EJ121" s="178">
        <v>-5.5</v>
      </c>
      <c r="EK121" s="179">
        <v>-9</v>
      </c>
      <c r="EL121" s="32">
        <v>93</v>
      </c>
      <c r="EM121" s="27">
        <v>8</v>
      </c>
      <c r="EN121" s="27">
        <v>452</v>
      </c>
      <c r="EO121" s="169">
        <v>1.4</v>
      </c>
      <c r="EP121" s="170">
        <v>-7.2</v>
      </c>
      <c r="EQ121" s="32">
        <v>83</v>
      </c>
      <c r="ER121" s="27">
        <v>7</v>
      </c>
      <c r="ES121" s="27">
        <v>514</v>
      </c>
      <c r="ET121" s="169">
        <v>-2</v>
      </c>
      <c r="EU121" s="169">
        <v>-7.7</v>
      </c>
      <c r="EV121" s="112">
        <f t="shared" si="62"/>
        <v>544.5</v>
      </c>
    </row>
    <row r="122" spans="1:152" ht="15.75">
      <c r="A122" s="293"/>
      <c r="B122" s="26">
        <v>40951</v>
      </c>
      <c r="C122" s="27">
        <v>132</v>
      </c>
      <c r="D122" s="27">
        <v>8</v>
      </c>
      <c r="E122" s="27">
        <f t="shared" si="65"/>
        <v>576</v>
      </c>
      <c r="F122" s="169">
        <v>2.6</v>
      </c>
      <c r="G122" s="170">
        <v>-5.4</v>
      </c>
      <c r="H122" s="29">
        <v>69</v>
      </c>
      <c r="I122" s="31">
        <v>15</v>
      </c>
      <c r="J122" s="31">
        <f t="shared" si="66"/>
        <v>255</v>
      </c>
      <c r="K122" s="178">
        <v>4.5999999999999996</v>
      </c>
      <c r="L122" s="179">
        <v>-5.9</v>
      </c>
      <c r="M122" s="27">
        <v>103</v>
      </c>
      <c r="N122" s="27">
        <v>14</v>
      </c>
      <c r="O122" s="27">
        <f t="shared" si="67"/>
        <v>510</v>
      </c>
      <c r="P122" s="169">
        <v>1.2</v>
      </c>
      <c r="Q122" s="170">
        <v>-4.9000000000000004</v>
      </c>
      <c r="R122" s="29">
        <v>84</v>
      </c>
      <c r="S122" s="31">
        <v>0</v>
      </c>
      <c r="T122" s="31">
        <f t="shared" si="68"/>
        <v>302</v>
      </c>
      <c r="U122" s="178">
        <v>3.4</v>
      </c>
      <c r="V122" s="179">
        <v>-4.7</v>
      </c>
      <c r="W122" s="220">
        <v>122</v>
      </c>
      <c r="X122" s="162">
        <v>4</v>
      </c>
      <c r="Y122" s="27">
        <v>531</v>
      </c>
      <c r="Z122" s="159">
        <v>1.7</v>
      </c>
      <c r="AA122" s="221">
        <v>-4</v>
      </c>
      <c r="AB122" s="222">
        <v>94</v>
      </c>
      <c r="AC122" s="163">
        <v>0</v>
      </c>
      <c r="AD122" s="31">
        <f t="shared" si="69"/>
        <v>364</v>
      </c>
      <c r="AE122" s="186">
        <v>1.1000000000000001</v>
      </c>
      <c r="AF122" s="223">
        <v>-6.8</v>
      </c>
      <c r="AG122" s="220">
        <v>126</v>
      </c>
      <c r="AH122" s="162">
        <v>0</v>
      </c>
      <c r="AI122" s="27">
        <v>543</v>
      </c>
      <c r="AJ122" s="193">
        <v>-2.1</v>
      </c>
      <c r="AK122" s="224">
        <v>-13</v>
      </c>
      <c r="AL122" s="222">
        <v>51</v>
      </c>
      <c r="AM122" s="152">
        <v>1</v>
      </c>
      <c r="AN122" s="31">
        <f t="shared" si="70"/>
        <v>230</v>
      </c>
      <c r="AO122" s="186">
        <v>2.6</v>
      </c>
      <c r="AP122" s="223">
        <v>-2.1</v>
      </c>
      <c r="AQ122" s="220">
        <v>169</v>
      </c>
      <c r="AR122" s="162">
        <v>0</v>
      </c>
      <c r="AS122" s="27">
        <f t="shared" si="71"/>
        <v>776</v>
      </c>
      <c r="AT122" s="193">
        <v>0.2</v>
      </c>
      <c r="AU122" s="224">
        <v>-8.9</v>
      </c>
      <c r="AV122" s="151">
        <v>61</v>
      </c>
      <c r="AW122" s="152">
        <v>3</v>
      </c>
      <c r="AX122" s="31">
        <f t="shared" si="72"/>
        <v>285</v>
      </c>
      <c r="AY122" s="186">
        <v>8</v>
      </c>
      <c r="AZ122" s="190">
        <v>-6.6</v>
      </c>
      <c r="BA122" s="32">
        <v>117</v>
      </c>
      <c r="BB122" s="27">
        <v>7</v>
      </c>
      <c r="BC122" s="27">
        <f t="shared" si="73"/>
        <v>615</v>
      </c>
      <c r="BD122" s="169">
        <v>-5.8</v>
      </c>
      <c r="BE122" s="170">
        <v>-11.9</v>
      </c>
      <c r="BF122" s="29">
        <v>59</v>
      </c>
      <c r="BG122" s="31">
        <v>1</v>
      </c>
      <c r="BH122" s="31">
        <f t="shared" si="74"/>
        <v>282</v>
      </c>
      <c r="BI122" s="178">
        <v>-3.7</v>
      </c>
      <c r="BJ122" s="179">
        <v>-9</v>
      </c>
      <c r="BK122" s="27">
        <v>79</v>
      </c>
      <c r="BL122" s="27">
        <v>2</v>
      </c>
      <c r="BM122" s="27">
        <f t="shared" si="75"/>
        <v>541</v>
      </c>
      <c r="BN122" s="169">
        <v>-7</v>
      </c>
      <c r="BO122" s="170">
        <v>-11.5</v>
      </c>
      <c r="BP122" s="29">
        <v>57</v>
      </c>
      <c r="BQ122" s="31">
        <v>3</v>
      </c>
      <c r="BR122" s="31">
        <f t="shared" si="76"/>
        <v>332</v>
      </c>
      <c r="BS122" s="178">
        <v>-7.6</v>
      </c>
      <c r="BT122" s="179">
        <v>-10.199999999999999</v>
      </c>
      <c r="BU122" s="27">
        <v>48</v>
      </c>
      <c r="BV122" s="27">
        <v>0</v>
      </c>
      <c r="BW122" s="27">
        <f t="shared" si="77"/>
        <v>386</v>
      </c>
      <c r="BX122" s="169">
        <v>2.5</v>
      </c>
      <c r="BY122" s="170">
        <v>-4.5</v>
      </c>
      <c r="BZ122" s="29">
        <v>75</v>
      </c>
      <c r="CA122" s="31">
        <v>2</v>
      </c>
      <c r="CB122" s="31">
        <f t="shared" si="78"/>
        <v>367</v>
      </c>
      <c r="CC122" s="178">
        <v>2</v>
      </c>
      <c r="CD122" s="179">
        <v>-0.2</v>
      </c>
      <c r="CE122" s="27">
        <v>103</v>
      </c>
      <c r="CF122" s="27">
        <v>0</v>
      </c>
      <c r="CG122" s="27">
        <f t="shared" si="79"/>
        <v>514</v>
      </c>
      <c r="CH122" s="169">
        <v>3.6</v>
      </c>
      <c r="CI122" s="170">
        <v>-8.6999999999999993</v>
      </c>
      <c r="CJ122" s="29">
        <v>59</v>
      </c>
      <c r="CK122" s="31">
        <v>0</v>
      </c>
      <c r="CL122" s="31">
        <f t="shared" si="80"/>
        <v>291</v>
      </c>
      <c r="CM122" s="178">
        <v>4.4000000000000004</v>
      </c>
      <c r="CN122" s="179">
        <v>-6.7</v>
      </c>
      <c r="CO122" s="32">
        <v>66</v>
      </c>
      <c r="CP122" s="27">
        <v>0</v>
      </c>
      <c r="CQ122" s="27">
        <f t="shared" si="81"/>
        <v>413</v>
      </c>
      <c r="CR122" s="169">
        <v>2</v>
      </c>
      <c r="CS122" s="170">
        <v>-7.3</v>
      </c>
      <c r="CT122" s="29">
        <v>64</v>
      </c>
      <c r="CU122" s="31">
        <v>0</v>
      </c>
      <c r="CV122" s="31">
        <f t="shared" si="82"/>
        <v>305</v>
      </c>
      <c r="CW122" s="178">
        <v>2.6</v>
      </c>
      <c r="CX122" s="179">
        <v>-5.3</v>
      </c>
      <c r="CY122" s="32">
        <v>111</v>
      </c>
      <c r="CZ122" s="27">
        <v>1</v>
      </c>
      <c r="DA122" s="125">
        <f t="shared" si="83"/>
        <v>548</v>
      </c>
      <c r="DB122" s="120">
        <v>115</v>
      </c>
      <c r="DC122" s="85">
        <v>0</v>
      </c>
      <c r="DD122" s="85">
        <f t="shared" si="64"/>
        <v>621</v>
      </c>
      <c r="DE122" s="169">
        <v>-1.9</v>
      </c>
      <c r="DF122" s="170">
        <v>-13.5</v>
      </c>
      <c r="DG122" s="29">
        <v>70</v>
      </c>
      <c r="DH122" s="31">
        <v>8</v>
      </c>
      <c r="DI122" s="31">
        <v>317</v>
      </c>
      <c r="DJ122" s="178">
        <v>-0.1</v>
      </c>
      <c r="DK122" s="179">
        <v>-9.6</v>
      </c>
      <c r="DL122" s="32">
        <v>115</v>
      </c>
      <c r="DM122" s="27">
        <v>0</v>
      </c>
      <c r="DN122" s="27">
        <v>621</v>
      </c>
      <c r="DO122" s="27">
        <v>204</v>
      </c>
      <c r="DP122" s="27">
        <v>22</v>
      </c>
      <c r="DQ122" s="27">
        <v>931</v>
      </c>
      <c r="DR122" s="169">
        <v>-2.9</v>
      </c>
      <c r="DS122" s="170">
        <v>-15.6</v>
      </c>
      <c r="DT122" s="29">
        <v>97</v>
      </c>
      <c r="DU122" s="31">
        <v>1</v>
      </c>
      <c r="DV122" s="31">
        <v>408</v>
      </c>
      <c r="DW122" s="178">
        <v>-1.8</v>
      </c>
      <c r="DX122" s="179">
        <v>-11</v>
      </c>
      <c r="DY122" s="32">
        <v>204</v>
      </c>
      <c r="DZ122" s="27">
        <v>22</v>
      </c>
      <c r="EA122" s="125">
        <v>860</v>
      </c>
      <c r="EB122" s="32">
        <v>204</v>
      </c>
      <c r="EC122" s="27">
        <v>22</v>
      </c>
      <c r="ED122" s="27">
        <f t="shared" si="63"/>
        <v>931</v>
      </c>
      <c r="EE122" s="169">
        <v>-7.3</v>
      </c>
      <c r="EF122" s="170">
        <v>-10.199999999999999</v>
      </c>
      <c r="EG122" s="29">
        <v>57</v>
      </c>
      <c r="EH122" s="270" t="s">
        <v>69</v>
      </c>
      <c r="EI122" s="31">
        <v>265</v>
      </c>
      <c r="EJ122" s="178">
        <v>-5.8</v>
      </c>
      <c r="EK122" s="179">
        <v>-9</v>
      </c>
      <c r="EL122" s="32">
        <v>89</v>
      </c>
      <c r="EM122" s="270" t="s">
        <v>69</v>
      </c>
      <c r="EN122" s="27">
        <v>452</v>
      </c>
      <c r="EO122" s="169">
        <v>-1.7</v>
      </c>
      <c r="EP122" s="170">
        <v>-10.9</v>
      </c>
      <c r="EQ122" s="32">
        <v>89</v>
      </c>
      <c r="ER122" s="27">
        <v>11</v>
      </c>
      <c r="ES122" s="27">
        <v>525</v>
      </c>
      <c r="ET122" s="169">
        <v>-4.2</v>
      </c>
      <c r="EU122" s="169">
        <v>-7.7</v>
      </c>
      <c r="EV122" s="112">
        <f t="shared" si="62"/>
        <v>548.75</v>
      </c>
    </row>
    <row r="123" spans="1:152" ht="15.75">
      <c r="A123" s="293"/>
      <c r="B123" s="26">
        <v>40952</v>
      </c>
      <c r="C123" s="27">
        <v>117</v>
      </c>
      <c r="D123" s="27">
        <v>0</v>
      </c>
      <c r="E123" s="27">
        <f t="shared" si="65"/>
        <v>576</v>
      </c>
      <c r="F123" s="169">
        <v>0.2</v>
      </c>
      <c r="G123" s="170">
        <v>-4.5</v>
      </c>
      <c r="H123" s="29">
        <v>72</v>
      </c>
      <c r="I123" s="31">
        <v>10</v>
      </c>
      <c r="J123" s="31">
        <f t="shared" si="66"/>
        <v>265</v>
      </c>
      <c r="K123" s="178">
        <v>0.6</v>
      </c>
      <c r="L123" s="179">
        <v>-3.5</v>
      </c>
      <c r="M123" s="27">
        <v>92</v>
      </c>
      <c r="N123" s="27">
        <v>0</v>
      </c>
      <c r="O123" s="27">
        <f t="shared" si="67"/>
        <v>510</v>
      </c>
      <c r="P123" s="169">
        <v>7.6</v>
      </c>
      <c r="Q123" s="170">
        <v>-1.1000000000000001</v>
      </c>
      <c r="R123" s="29">
        <v>79</v>
      </c>
      <c r="S123" s="31">
        <v>0</v>
      </c>
      <c r="T123" s="31">
        <f t="shared" si="68"/>
        <v>302</v>
      </c>
      <c r="U123" s="178">
        <v>10.1</v>
      </c>
      <c r="V123" s="179">
        <v>-1.9</v>
      </c>
      <c r="W123" s="220">
        <v>116</v>
      </c>
      <c r="X123" s="162">
        <v>0</v>
      </c>
      <c r="Y123" s="27">
        <v>531</v>
      </c>
      <c r="Z123" s="159">
        <v>-0.8</v>
      </c>
      <c r="AA123" s="221">
        <v>-9.9</v>
      </c>
      <c r="AB123" s="222">
        <v>98</v>
      </c>
      <c r="AC123" s="163">
        <v>6</v>
      </c>
      <c r="AD123" s="31">
        <f t="shared" si="69"/>
        <v>370</v>
      </c>
      <c r="AE123" s="186">
        <v>1.5</v>
      </c>
      <c r="AF123" s="223">
        <v>-3.9</v>
      </c>
      <c r="AG123" s="220">
        <v>125</v>
      </c>
      <c r="AH123" s="162">
        <v>3</v>
      </c>
      <c r="AI123" s="27">
        <v>546</v>
      </c>
      <c r="AJ123" s="193">
        <v>0.7</v>
      </c>
      <c r="AK123" s="224">
        <v>-5</v>
      </c>
      <c r="AL123" s="222">
        <v>49</v>
      </c>
      <c r="AM123" s="152">
        <v>0</v>
      </c>
      <c r="AN123" s="31">
        <f t="shared" si="70"/>
        <v>230</v>
      </c>
      <c r="AO123" s="186">
        <v>6.1</v>
      </c>
      <c r="AP123" s="223">
        <v>-3.3</v>
      </c>
      <c r="AQ123" s="220">
        <v>162</v>
      </c>
      <c r="AR123" s="162">
        <v>0</v>
      </c>
      <c r="AS123" s="27">
        <f t="shared" si="71"/>
        <v>776</v>
      </c>
      <c r="AT123" s="193">
        <v>4.2</v>
      </c>
      <c r="AU123" s="224">
        <v>-8.1999999999999993</v>
      </c>
      <c r="AV123" s="151">
        <v>52</v>
      </c>
      <c r="AW123" s="152">
        <v>0</v>
      </c>
      <c r="AX123" s="31">
        <f t="shared" si="72"/>
        <v>285</v>
      </c>
      <c r="AY123" s="186">
        <v>8.5</v>
      </c>
      <c r="AZ123" s="190">
        <v>-1.1000000000000001</v>
      </c>
      <c r="BA123" s="32">
        <v>131</v>
      </c>
      <c r="BB123" s="27">
        <v>19</v>
      </c>
      <c r="BC123" s="27">
        <f t="shared" si="73"/>
        <v>634</v>
      </c>
      <c r="BD123" s="169">
        <v>-4.7</v>
      </c>
      <c r="BE123" s="170">
        <v>-9.1</v>
      </c>
      <c r="BF123" s="29">
        <v>58</v>
      </c>
      <c r="BG123" s="31">
        <v>2</v>
      </c>
      <c r="BH123" s="31">
        <f t="shared" si="74"/>
        <v>284</v>
      </c>
      <c r="BI123" s="178">
        <v>-3.5</v>
      </c>
      <c r="BJ123" s="179">
        <v>-7.9</v>
      </c>
      <c r="BK123" s="27">
        <v>77</v>
      </c>
      <c r="BL123" s="27">
        <v>0</v>
      </c>
      <c r="BM123" s="27">
        <f t="shared" si="75"/>
        <v>541</v>
      </c>
      <c r="BN123" s="169">
        <v>-6</v>
      </c>
      <c r="BO123" s="170">
        <v>-11.9</v>
      </c>
      <c r="BP123" s="29">
        <v>59</v>
      </c>
      <c r="BQ123" s="31">
        <v>2</v>
      </c>
      <c r="BR123" s="31">
        <f t="shared" si="76"/>
        <v>334</v>
      </c>
      <c r="BS123" s="178">
        <v>-6.1</v>
      </c>
      <c r="BT123" s="179">
        <v>-9.8000000000000007</v>
      </c>
      <c r="BU123" s="27">
        <v>46</v>
      </c>
      <c r="BV123" s="27">
        <v>0</v>
      </c>
      <c r="BW123" s="27">
        <f t="shared" si="77"/>
        <v>386</v>
      </c>
      <c r="BX123" s="169">
        <v>2.6</v>
      </c>
      <c r="BY123" s="170">
        <v>-3.7</v>
      </c>
      <c r="BZ123" s="29">
        <v>72</v>
      </c>
      <c r="CA123" s="31">
        <v>1</v>
      </c>
      <c r="CB123" s="31">
        <f t="shared" si="78"/>
        <v>368</v>
      </c>
      <c r="CC123" s="178">
        <v>2.6</v>
      </c>
      <c r="CD123" s="179">
        <v>0.1</v>
      </c>
      <c r="CE123" s="27">
        <v>96</v>
      </c>
      <c r="CF123" s="27">
        <v>0</v>
      </c>
      <c r="CG123" s="27">
        <f t="shared" si="79"/>
        <v>514</v>
      </c>
      <c r="CH123" s="169">
        <v>7.1</v>
      </c>
      <c r="CI123" s="170">
        <v>1.8</v>
      </c>
      <c r="CJ123" s="29">
        <v>51</v>
      </c>
      <c r="CK123" s="31">
        <v>0</v>
      </c>
      <c r="CL123" s="31">
        <f t="shared" si="80"/>
        <v>291</v>
      </c>
      <c r="CM123" s="178">
        <v>8.3000000000000007</v>
      </c>
      <c r="CN123" s="179">
        <v>2.9</v>
      </c>
      <c r="CO123" s="32">
        <v>66</v>
      </c>
      <c r="CP123" s="27">
        <v>0</v>
      </c>
      <c r="CQ123" s="27">
        <f t="shared" si="81"/>
        <v>413</v>
      </c>
      <c r="CR123" s="169">
        <v>-2.8</v>
      </c>
      <c r="CS123" s="170">
        <v>-7</v>
      </c>
      <c r="CT123" s="29">
        <v>64</v>
      </c>
      <c r="CU123" s="31">
        <v>1</v>
      </c>
      <c r="CV123" s="31">
        <f t="shared" si="82"/>
        <v>306</v>
      </c>
      <c r="CW123" s="178">
        <v>-0.4</v>
      </c>
      <c r="CX123" s="179">
        <v>-6</v>
      </c>
      <c r="CY123" s="32">
        <v>109</v>
      </c>
      <c r="CZ123" s="27">
        <v>0</v>
      </c>
      <c r="DA123" s="125">
        <f t="shared" si="83"/>
        <v>548</v>
      </c>
      <c r="DB123" s="120">
        <v>114</v>
      </c>
      <c r="DC123" s="85">
        <v>1</v>
      </c>
      <c r="DD123" s="85">
        <f t="shared" si="64"/>
        <v>622</v>
      </c>
      <c r="DE123" s="169">
        <v>-1.6</v>
      </c>
      <c r="DF123" s="170">
        <v>-14.5</v>
      </c>
      <c r="DG123" s="29">
        <v>77</v>
      </c>
      <c r="DH123" s="31">
        <v>1</v>
      </c>
      <c r="DI123" s="31">
        <v>318</v>
      </c>
      <c r="DJ123" s="178">
        <v>-0.7</v>
      </c>
      <c r="DK123" s="179">
        <v>-6.6</v>
      </c>
      <c r="DL123" s="32">
        <v>114</v>
      </c>
      <c r="DM123" s="27">
        <v>1</v>
      </c>
      <c r="DN123" s="27">
        <v>622</v>
      </c>
      <c r="DO123" s="27">
        <v>200</v>
      </c>
      <c r="DP123" s="27">
        <v>9</v>
      </c>
      <c r="DQ123" s="27">
        <v>940</v>
      </c>
      <c r="DR123" s="169">
        <v>-2.5</v>
      </c>
      <c r="DS123" s="170">
        <v>-10.9</v>
      </c>
      <c r="DT123" s="29">
        <v>95</v>
      </c>
      <c r="DU123" s="31">
        <v>1</v>
      </c>
      <c r="DV123" s="31">
        <v>409</v>
      </c>
      <c r="DW123" s="178">
        <v>-0.4</v>
      </c>
      <c r="DX123" s="179">
        <v>-7.5</v>
      </c>
      <c r="DY123" s="32">
        <v>200</v>
      </c>
      <c r="DZ123" s="27">
        <v>9</v>
      </c>
      <c r="EA123" s="125">
        <v>869</v>
      </c>
      <c r="EB123" s="32">
        <v>200</v>
      </c>
      <c r="EC123" s="27">
        <v>9</v>
      </c>
      <c r="ED123" s="27">
        <f t="shared" si="63"/>
        <v>940</v>
      </c>
      <c r="EE123" s="169">
        <v>-0.7</v>
      </c>
      <c r="EF123" s="170">
        <v>-9.4</v>
      </c>
      <c r="EG123" s="29">
        <v>58</v>
      </c>
      <c r="EH123" s="31">
        <v>3</v>
      </c>
      <c r="EI123" s="31">
        <v>268</v>
      </c>
      <c r="EJ123" s="178">
        <v>0.8</v>
      </c>
      <c r="EK123" s="179">
        <v>-8</v>
      </c>
      <c r="EL123" s="32">
        <v>88</v>
      </c>
      <c r="EM123" s="270" t="s">
        <v>69</v>
      </c>
      <c r="EN123" s="27">
        <v>452</v>
      </c>
      <c r="EO123" s="169">
        <v>-2.2000000000000002</v>
      </c>
      <c r="EP123" s="170">
        <v>-8.8000000000000007</v>
      </c>
      <c r="EQ123" s="32">
        <v>85</v>
      </c>
      <c r="ER123" s="27">
        <v>3</v>
      </c>
      <c r="ES123" s="27">
        <v>528</v>
      </c>
      <c r="ET123" s="169">
        <v>-4.5</v>
      </c>
      <c r="EU123" s="169">
        <v>-14.4</v>
      </c>
      <c r="EV123" s="112">
        <f t="shared" si="62"/>
        <v>550.375</v>
      </c>
    </row>
    <row r="124" spans="1:152" ht="15.75">
      <c r="A124" s="293"/>
      <c r="B124" s="26">
        <v>40953</v>
      </c>
      <c r="C124" s="27">
        <v>122</v>
      </c>
      <c r="D124" s="27">
        <v>10</v>
      </c>
      <c r="E124" s="27">
        <f t="shared" si="65"/>
        <v>586</v>
      </c>
      <c r="F124" s="169">
        <v>-1</v>
      </c>
      <c r="G124" s="170">
        <v>-4.2</v>
      </c>
      <c r="H124" s="29">
        <v>66</v>
      </c>
      <c r="I124" s="31">
        <v>1</v>
      </c>
      <c r="J124" s="31">
        <f t="shared" si="66"/>
        <v>266</v>
      </c>
      <c r="K124" s="178">
        <v>1.6</v>
      </c>
      <c r="L124" s="179">
        <v>-3.3</v>
      </c>
      <c r="M124" s="27">
        <v>81</v>
      </c>
      <c r="N124" s="27">
        <v>0</v>
      </c>
      <c r="O124" s="27">
        <f t="shared" si="67"/>
        <v>510</v>
      </c>
      <c r="P124" s="169">
        <v>10.3</v>
      </c>
      <c r="Q124" s="170">
        <v>1.1000000000000001</v>
      </c>
      <c r="R124" s="29">
        <v>70</v>
      </c>
      <c r="S124" s="31">
        <v>0</v>
      </c>
      <c r="T124" s="31">
        <f t="shared" si="68"/>
        <v>302</v>
      </c>
      <c r="U124" s="178">
        <v>10.8</v>
      </c>
      <c r="V124" s="179">
        <v>1.2</v>
      </c>
      <c r="W124" s="220">
        <v>118</v>
      </c>
      <c r="X124" s="162">
        <v>4</v>
      </c>
      <c r="Y124" s="27">
        <v>535</v>
      </c>
      <c r="Z124" s="159">
        <v>-4.0999999999999996</v>
      </c>
      <c r="AA124" s="221">
        <v>-15.9</v>
      </c>
      <c r="AB124" s="222">
        <v>91</v>
      </c>
      <c r="AC124" s="163">
        <v>0</v>
      </c>
      <c r="AD124" s="31">
        <f t="shared" si="69"/>
        <v>370</v>
      </c>
      <c r="AE124" s="186">
        <v>0.9</v>
      </c>
      <c r="AF124" s="223">
        <v>-5.3</v>
      </c>
      <c r="AG124" s="220">
        <v>121</v>
      </c>
      <c r="AH124" s="162">
        <v>1</v>
      </c>
      <c r="AI124" s="27">
        <v>547</v>
      </c>
      <c r="AJ124" s="193">
        <v>-0.5</v>
      </c>
      <c r="AK124" s="224">
        <v>-6.9</v>
      </c>
      <c r="AL124" s="222">
        <v>46</v>
      </c>
      <c r="AM124" s="152">
        <v>1</v>
      </c>
      <c r="AN124" s="31">
        <f t="shared" si="70"/>
        <v>231</v>
      </c>
      <c r="AO124" s="186">
        <v>6.4</v>
      </c>
      <c r="AP124" s="223">
        <v>-2.8</v>
      </c>
      <c r="AQ124" s="220">
        <v>156</v>
      </c>
      <c r="AR124" s="162">
        <v>0</v>
      </c>
      <c r="AS124" s="27">
        <f t="shared" si="71"/>
        <v>776</v>
      </c>
      <c r="AT124" s="193">
        <v>2.5</v>
      </c>
      <c r="AU124" s="224">
        <v>-5</v>
      </c>
      <c r="AV124" s="151">
        <v>49</v>
      </c>
      <c r="AW124" s="152">
        <v>0</v>
      </c>
      <c r="AX124" s="31">
        <f t="shared" si="72"/>
        <v>285</v>
      </c>
      <c r="AY124" s="186">
        <v>4.5999999999999996</v>
      </c>
      <c r="AZ124" s="190">
        <v>-0.1</v>
      </c>
      <c r="BA124" s="32">
        <v>128</v>
      </c>
      <c r="BB124" s="27">
        <v>4</v>
      </c>
      <c r="BC124" s="27">
        <f t="shared" si="73"/>
        <v>638</v>
      </c>
      <c r="BD124" s="169">
        <v>-4.5</v>
      </c>
      <c r="BE124" s="170">
        <v>-11.9</v>
      </c>
      <c r="BF124" s="29">
        <v>62</v>
      </c>
      <c r="BG124" s="31">
        <v>5</v>
      </c>
      <c r="BH124" s="31">
        <f t="shared" si="74"/>
        <v>289</v>
      </c>
      <c r="BI124" s="178">
        <v>-1.8</v>
      </c>
      <c r="BJ124" s="179">
        <v>-7.3</v>
      </c>
      <c r="BK124" s="27">
        <v>76</v>
      </c>
      <c r="BL124" s="27">
        <v>1</v>
      </c>
      <c r="BM124" s="27">
        <f t="shared" si="75"/>
        <v>542</v>
      </c>
      <c r="BN124" s="169">
        <v>-1.8</v>
      </c>
      <c r="BO124" s="170">
        <v>-9.8000000000000007</v>
      </c>
      <c r="BP124" s="29">
        <v>61</v>
      </c>
      <c r="BQ124" s="31">
        <v>3</v>
      </c>
      <c r="BR124" s="31">
        <f t="shared" si="76"/>
        <v>337</v>
      </c>
      <c r="BS124" s="178">
        <v>-1.7</v>
      </c>
      <c r="BT124" s="179">
        <v>-8</v>
      </c>
      <c r="BU124" s="27">
        <v>44</v>
      </c>
      <c r="BV124" s="27">
        <v>1</v>
      </c>
      <c r="BW124" s="27">
        <f t="shared" si="77"/>
        <v>387</v>
      </c>
      <c r="BX124" s="169">
        <v>0.9</v>
      </c>
      <c r="BY124" s="170">
        <v>-3.7</v>
      </c>
      <c r="BZ124" s="29">
        <v>71</v>
      </c>
      <c r="CA124" s="31">
        <v>1</v>
      </c>
      <c r="CB124" s="31">
        <f t="shared" si="78"/>
        <v>369</v>
      </c>
      <c r="CC124" s="178">
        <v>1.2</v>
      </c>
      <c r="CD124" s="179">
        <v>-0.8</v>
      </c>
      <c r="CE124" s="27">
        <v>83</v>
      </c>
      <c r="CF124" s="27">
        <v>0</v>
      </c>
      <c r="CG124" s="27">
        <f t="shared" si="79"/>
        <v>514</v>
      </c>
      <c r="CH124" s="169">
        <v>2.7</v>
      </c>
      <c r="CI124" s="170">
        <v>-2.7</v>
      </c>
      <c r="CJ124" s="29">
        <v>43</v>
      </c>
      <c r="CK124" s="31">
        <v>0</v>
      </c>
      <c r="CL124" s="31">
        <f t="shared" si="80"/>
        <v>291</v>
      </c>
      <c r="CM124" s="178">
        <v>8.1999999999999993</v>
      </c>
      <c r="CN124" s="179">
        <v>-1.7</v>
      </c>
      <c r="CO124" s="32">
        <v>74</v>
      </c>
      <c r="CP124" s="27">
        <v>9</v>
      </c>
      <c r="CQ124" s="27">
        <f t="shared" si="81"/>
        <v>422</v>
      </c>
      <c r="CR124" s="169">
        <v>-0.8</v>
      </c>
      <c r="CS124" s="170">
        <v>-5</v>
      </c>
      <c r="CT124" s="29">
        <v>73</v>
      </c>
      <c r="CU124" s="31">
        <v>10</v>
      </c>
      <c r="CV124" s="31">
        <f t="shared" si="82"/>
        <v>316</v>
      </c>
      <c r="CW124" s="178">
        <v>1.6</v>
      </c>
      <c r="CX124" s="179">
        <v>-2</v>
      </c>
      <c r="CY124" s="32">
        <v>124</v>
      </c>
      <c r="CZ124" s="27">
        <v>17</v>
      </c>
      <c r="DA124" s="125">
        <f t="shared" si="83"/>
        <v>565</v>
      </c>
      <c r="DB124" s="120">
        <v>114</v>
      </c>
      <c r="DC124" s="85">
        <v>2</v>
      </c>
      <c r="DD124" s="85">
        <f t="shared" si="64"/>
        <v>624</v>
      </c>
      <c r="DE124" s="169">
        <v>-3.5</v>
      </c>
      <c r="DF124" s="170">
        <v>-10</v>
      </c>
      <c r="DG124" s="29">
        <v>81</v>
      </c>
      <c r="DH124" s="31">
        <v>9</v>
      </c>
      <c r="DI124" s="31">
        <v>327</v>
      </c>
      <c r="DJ124" s="178">
        <v>-0.7</v>
      </c>
      <c r="DK124" s="179">
        <v>-8.9</v>
      </c>
      <c r="DL124" s="32">
        <v>114</v>
      </c>
      <c r="DM124" s="27">
        <v>2</v>
      </c>
      <c r="DN124" s="27">
        <v>624</v>
      </c>
      <c r="DO124" s="27">
        <v>192</v>
      </c>
      <c r="DP124" s="27">
        <v>3</v>
      </c>
      <c r="DQ124" s="27">
        <v>943</v>
      </c>
      <c r="DR124" s="169">
        <v>0.2</v>
      </c>
      <c r="DS124" s="170">
        <v>-11.3</v>
      </c>
      <c r="DT124" s="29">
        <v>94</v>
      </c>
      <c r="DU124" s="31">
        <v>3</v>
      </c>
      <c r="DV124" s="31">
        <v>412</v>
      </c>
      <c r="DW124" s="178">
        <v>0.4</v>
      </c>
      <c r="DX124" s="179">
        <v>-5.6</v>
      </c>
      <c r="DY124" s="32">
        <v>192</v>
      </c>
      <c r="DZ124" s="27">
        <v>3</v>
      </c>
      <c r="EA124" s="125">
        <v>872</v>
      </c>
      <c r="EB124" s="32">
        <v>192</v>
      </c>
      <c r="EC124" s="27">
        <v>3</v>
      </c>
      <c r="ED124" s="27">
        <f t="shared" si="63"/>
        <v>943</v>
      </c>
      <c r="EE124" s="169">
        <v>2.2999999999999998</v>
      </c>
      <c r="EF124" s="170">
        <v>-8.3000000000000007</v>
      </c>
      <c r="EG124" s="29">
        <v>56</v>
      </c>
      <c r="EH124" s="270" t="s">
        <v>69</v>
      </c>
      <c r="EI124" s="31">
        <v>268</v>
      </c>
      <c r="EJ124" s="178">
        <v>4.0999999999999996</v>
      </c>
      <c r="EK124" s="179">
        <v>-3.2</v>
      </c>
      <c r="EL124" s="32">
        <v>89</v>
      </c>
      <c r="EM124" s="27">
        <v>2</v>
      </c>
      <c r="EN124" s="27">
        <v>454</v>
      </c>
      <c r="EO124" s="169">
        <v>-0.5</v>
      </c>
      <c r="EP124" s="170">
        <v>-10.3</v>
      </c>
      <c r="EQ124" s="32">
        <v>83</v>
      </c>
      <c r="ER124" s="27">
        <v>2</v>
      </c>
      <c r="ES124" s="27">
        <v>530</v>
      </c>
      <c r="ET124" s="169">
        <v>-2.2000000000000002</v>
      </c>
      <c r="EU124" s="169">
        <v>-13.9</v>
      </c>
      <c r="EV124" s="112">
        <f t="shared" si="62"/>
        <v>554.875</v>
      </c>
    </row>
    <row r="125" spans="1:152" ht="15.75">
      <c r="A125" s="293"/>
      <c r="B125" s="26">
        <v>40954</v>
      </c>
      <c r="C125" s="27">
        <v>123</v>
      </c>
      <c r="D125" s="27">
        <v>4</v>
      </c>
      <c r="E125" s="27">
        <f t="shared" si="65"/>
        <v>590</v>
      </c>
      <c r="F125" s="169">
        <v>1.8</v>
      </c>
      <c r="G125" s="170">
        <v>-6.7</v>
      </c>
      <c r="H125" s="29">
        <v>63</v>
      </c>
      <c r="I125" s="31">
        <v>2</v>
      </c>
      <c r="J125" s="31">
        <f t="shared" si="66"/>
        <v>268</v>
      </c>
      <c r="K125" s="178">
        <v>3.5</v>
      </c>
      <c r="L125" s="179">
        <v>-3.6</v>
      </c>
      <c r="M125" s="27">
        <v>76</v>
      </c>
      <c r="N125" s="27">
        <v>0</v>
      </c>
      <c r="O125" s="27">
        <f t="shared" si="67"/>
        <v>510</v>
      </c>
      <c r="P125" s="169">
        <v>2</v>
      </c>
      <c r="Q125" s="170">
        <v>-3.6</v>
      </c>
      <c r="R125" s="29">
        <v>63</v>
      </c>
      <c r="S125" s="31">
        <v>0</v>
      </c>
      <c r="T125" s="31">
        <f t="shared" si="68"/>
        <v>302</v>
      </c>
      <c r="U125" s="178">
        <v>3.5</v>
      </c>
      <c r="V125" s="179">
        <v>-1.9</v>
      </c>
      <c r="W125" s="220">
        <v>115</v>
      </c>
      <c r="X125" s="162">
        <v>1</v>
      </c>
      <c r="Y125" s="27">
        <v>536</v>
      </c>
      <c r="Z125" s="159">
        <v>-6.7</v>
      </c>
      <c r="AA125" s="221">
        <v>-17.399999999999999</v>
      </c>
      <c r="AB125" s="222">
        <v>89</v>
      </c>
      <c r="AC125" s="163">
        <v>2</v>
      </c>
      <c r="AD125" s="31">
        <f t="shared" si="69"/>
        <v>372</v>
      </c>
      <c r="AE125" s="186">
        <v>0.2</v>
      </c>
      <c r="AF125" s="223">
        <v>-8.1999999999999993</v>
      </c>
      <c r="AG125" s="220">
        <v>118</v>
      </c>
      <c r="AH125" s="162">
        <v>0</v>
      </c>
      <c r="AI125" s="27">
        <v>547</v>
      </c>
      <c r="AJ125" s="193">
        <v>-2.2999999999999998</v>
      </c>
      <c r="AK125" s="224">
        <v>-10.3</v>
      </c>
      <c r="AL125" s="222">
        <v>44</v>
      </c>
      <c r="AM125" s="152">
        <v>0</v>
      </c>
      <c r="AN125" s="31">
        <f t="shared" si="70"/>
        <v>231</v>
      </c>
      <c r="AO125" s="186">
        <v>7.2</v>
      </c>
      <c r="AP125" s="223">
        <v>0.2</v>
      </c>
      <c r="AQ125" s="220">
        <v>152</v>
      </c>
      <c r="AR125" s="162">
        <v>0</v>
      </c>
      <c r="AS125" s="27">
        <f t="shared" si="71"/>
        <v>776</v>
      </c>
      <c r="AT125" s="193">
        <v>2.7</v>
      </c>
      <c r="AU125" s="224">
        <v>-1.7</v>
      </c>
      <c r="AV125" s="151">
        <v>47</v>
      </c>
      <c r="AW125" s="152">
        <v>1</v>
      </c>
      <c r="AX125" s="31">
        <f t="shared" si="72"/>
        <v>286</v>
      </c>
      <c r="AY125" s="186">
        <v>0.9</v>
      </c>
      <c r="AZ125" s="190">
        <v>-4.7</v>
      </c>
      <c r="BA125" s="32">
        <v>127</v>
      </c>
      <c r="BB125" s="27">
        <v>4</v>
      </c>
      <c r="BC125" s="27">
        <f t="shared" si="73"/>
        <v>642</v>
      </c>
      <c r="BD125" s="169">
        <v>-1</v>
      </c>
      <c r="BE125" s="170">
        <v>-7.6</v>
      </c>
      <c r="BF125" s="29">
        <v>59</v>
      </c>
      <c r="BG125" s="31">
        <v>1</v>
      </c>
      <c r="BH125" s="31">
        <f t="shared" si="74"/>
        <v>290</v>
      </c>
      <c r="BI125" s="178">
        <v>0.4</v>
      </c>
      <c r="BJ125" s="179">
        <v>-5.4</v>
      </c>
      <c r="BK125" s="27">
        <v>79</v>
      </c>
      <c r="BL125" s="27">
        <v>4</v>
      </c>
      <c r="BM125" s="27">
        <f t="shared" si="75"/>
        <v>546</v>
      </c>
      <c r="BN125" s="169">
        <v>-2.4</v>
      </c>
      <c r="BO125" s="170">
        <v>-6.7</v>
      </c>
      <c r="BP125" s="29">
        <v>68</v>
      </c>
      <c r="BQ125" s="31">
        <v>9</v>
      </c>
      <c r="BR125" s="31">
        <f t="shared" si="76"/>
        <v>346</v>
      </c>
      <c r="BS125" s="178">
        <v>-2.2999999999999998</v>
      </c>
      <c r="BT125" s="179">
        <v>-5.0999999999999996</v>
      </c>
      <c r="BU125" s="27">
        <v>45</v>
      </c>
      <c r="BV125" s="27">
        <v>2</v>
      </c>
      <c r="BW125" s="27">
        <f t="shared" si="77"/>
        <v>389</v>
      </c>
      <c r="BX125" s="169">
        <v>1.9</v>
      </c>
      <c r="BY125" s="170">
        <v>-3.8</v>
      </c>
      <c r="BZ125" s="29">
        <v>75</v>
      </c>
      <c r="CA125" s="31">
        <v>6</v>
      </c>
      <c r="CB125" s="31">
        <f t="shared" si="78"/>
        <v>375</v>
      </c>
      <c r="CC125" s="178">
        <v>3.2</v>
      </c>
      <c r="CD125" s="179">
        <v>-3.7</v>
      </c>
      <c r="CE125" s="27">
        <v>82</v>
      </c>
      <c r="CF125" s="27">
        <v>4</v>
      </c>
      <c r="CG125" s="27">
        <f t="shared" si="79"/>
        <v>518</v>
      </c>
      <c r="CH125" s="169">
        <v>-2.1</v>
      </c>
      <c r="CI125" s="170">
        <v>-9.4</v>
      </c>
      <c r="CJ125" s="29">
        <v>42</v>
      </c>
      <c r="CK125" s="31">
        <v>4</v>
      </c>
      <c r="CL125" s="31">
        <f t="shared" si="80"/>
        <v>295</v>
      </c>
      <c r="CM125" s="178">
        <v>-0.9</v>
      </c>
      <c r="CN125" s="179">
        <v>-8.6</v>
      </c>
      <c r="CO125" s="32">
        <v>75</v>
      </c>
      <c r="CP125" s="27">
        <v>2</v>
      </c>
      <c r="CQ125" s="27">
        <f t="shared" si="81"/>
        <v>424</v>
      </c>
      <c r="CR125" s="169">
        <v>0.8</v>
      </c>
      <c r="CS125" s="170">
        <v>-7.6</v>
      </c>
      <c r="CT125" s="29">
        <v>73</v>
      </c>
      <c r="CU125" s="31">
        <v>2</v>
      </c>
      <c r="CV125" s="31">
        <f t="shared" si="82"/>
        <v>318</v>
      </c>
      <c r="CW125" s="178">
        <v>2</v>
      </c>
      <c r="CX125" s="179">
        <v>-1.9</v>
      </c>
      <c r="CY125" s="32">
        <v>121</v>
      </c>
      <c r="CZ125" s="27">
        <v>5</v>
      </c>
      <c r="DA125" s="125">
        <f t="shared" si="83"/>
        <v>570</v>
      </c>
      <c r="DB125" s="120">
        <v>124</v>
      </c>
      <c r="DC125" s="85">
        <v>15</v>
      </c>
      <c r="DD125" s="85">
        <f>DC125+DD124</f>
        <v>639</v>
      </c>
      <c r="DE125" s="169">
        <v>-2.9</v>
      </c>
      <c r="DF125" s="170">
        <v>-11.7</v>
      </c>
      <c r="DG125" s="29">
        <v>76</v>
      </c>
      <c r="DH125" s="31">
        <v>0</v>
      </c>
      <c r="DI125" s="31">
        <v>327</v>
      </c>
      <c r="DJ125" s="178">
        <v>-1.7</v>
      </c>
      <c r="DK125" s="179">
        <v>-7.2</v>
      </c>
      <c r="DL125" s="32">
        <v>124</v>
      </c>
      <c r="DM125" s="27">
        <v>15</v>
      </c>
      <c r="DN125" s="27">
        <v>639</v>
      </c>
      <c r="DO125" s="27">
        <v>187</v>
      </c>
      <c r="DP125" s="27">
        <v>6</v>
      </c>
      <c r="DQ125" s="27">
        <v>949</v>
      </c>
      <c r="DR125" s="169">
        <v>-1.2</v>
      </c>
      <c r="DS125" s="170">
        <v>-6.2</v>
      </c>
      <c r="DT125" s="29">
        <v>102</v>
      </c>
      <c r="DU125" s="31">
        <v>13</v>
      </c>
      <c r="DV125" s="31">
        <v>425</v>
      </c>
      <c r="DW125" s="178">
        <v>0.2</v>
      </c>
      <c r="DX125" s="179">
        <v>-7.4</v>
      </c>
      <c r="DY125" s="32">
        <v>187</v>
      </c>
      <c r="DZ125" s="27">
        <v>6</v>
      </c>
      <c r="EA125" s="125">
        <v>878</v>
      </c>
      <c r="EB125" s="32">
        <v>187</v>
      </c>
      <c r="EC125" s="27">
        <v>6</v>
      </c>
      <c r="ED125" s="27">
        <f t="shared" si="63"/>
        <v>949</v>
      </c>
      <c r="EE125" s="169">
        <v>0.6</v>
      </c>
      <c r="EF125" s="170">
        <v>-4.5999999999999996</v>
      </c>
      <c r="EG125" s="29">
        <v>57</v>
      </c>
      <c r="EH125" s="31">
        <v>4</v>
      </c>
      <c r="EI125" s="31">
        <v>272</v>
      </c>
      <c r="EJ125" s="178">
        <v>-2.5</v>
      </c>
      <c r="EK125" s="179">
        <v>-3.1</v>
      </c>
      <c r="EL125" s="32">
        <v>86</v>
      </c>
      <c r="EM125" s="270" t="s">
        <v>69</v>
      </c>
      <c r="EN125" s="27">
        <v>454</v>
      </c>
      <c r="EO125" s="169">
        <v>0.1</v>
      </c>
      <c r="EP125" s="170">
        <v>-11.9</v>
      </c>
      <c r="EQ125" s="32">
        <v>83</v>
      </c>
      <c r="ER125" s="27">
        <v>3</v>
      </c>
      <c r="ES125" s="27">
        <v>533</v>
      </c>
      <c r="ET125" s="169">
        <v>-1.9</v>
      </c>
      <c r="EU125" s="169">
        <v>-10.6</v>
      </c>
      <c r="EV125" s="112">
        <f t="shared" si="62"/>
        <v>559.5</v>
      </c>
    </row>
    <row r="126" spans="1:152" ht="15.75">
      <c r="A126" s="293"/>
      <c r="B126" s="26">
        <v>40955</v>
      </c>
      <c r="C126" s="27">
        <v>120</v>
      </c>
      <c r="D126" s="27">
        <v>2</v>
      </c>
      <c r="E126" s="27">
        <f t="shared" si="65"/>
        <v>592</v>
      </c>
      <c r="F126" s="169">
        <v>3.6</v>
      </c>
      <c r="G126" s="170">
        <v>-9.3000000000000007</v>
      </c>
      <c r="H126" s="29">
        <v>60</v>
      </c>
      <c r="I126" s="31">
        <v>0</v>
      </c>
      <c r="J126" s="31">
        <f t="shared" si="66"/>
        <v>268</v>
      </c>
      <c r="K126" s="178">
        <v>5.9</v>
      </c>
      <c r="L126" s="179">
        <v>-4.5</v>
      </c>
      <c r="M126" s="27">
        <v>76</v>
      </c>
      <c r="N126" s="27">
        <v>1</v>
      </c>
      <c r="O126" s="27">
        <f t="shared" si="67"/>
        <v>511</v>
      </c>
      <c r="P126" s="169">
        <v>-0.5</v>
      </c>
      <c r="Q126" s="170">
        <v>-6.3</v>
      </c>
      <c r="R126" s="29">
        <v>68</v>
      </c>
      <c r="S126" s="31">
        <v>6</v>
      </c>
      <c r="T126" s="31">
        <f t="shared" si="68"/>
        <v>308</v>
      </c>
      <c r="U126" s="178">
        <v>0.1</v>
      </c>
      <c r="V126" s="179">
        <v>-5.6</v>
      </c>
      <c r="W126" s="220">
        <v>117</v>
      </c>
      <c r="X126" s="162">
        <v>3</v>
      </c>
      <c r="Y126" s="27">
        <v>539</v>
      </c>
      <c r="Z126" s="159">
        <v>-3.5</v>
      </c>
      <c r="AA126" s="221">
        <v>-14.3</v>
      </c>
      <c r="AB126" s="222">
        <v>94</v>
      </c>
      <c r="AC126" s="163">
        <v>6</v>
      </c>
      <c r="AD126" s="31">
        <f t="shared" si="69"/>
        <v>378</v>
      </c>
      <c r="AE126" s="186">
        <v>2</v>
      </c>
      <c r="AF126" s="223">
        <v>-5.2</v>
      </c>
      <c r="AG126" s="220">
        <v>115</v>
      </c>
      <c r="AH126" s="162">
        <v>0</v>
      </c>
      <c r="AI126" s="27">
        <v>547</v>
      </c>
      <c r="AJ126" s="193">
        <v>0.2</v>
      </c>
      <c r="AK126" s="224">
        <v>-6.8</v>
      </c>
      <c r="AL126" s="222">
        <v>40</v>
      </c>
      <c r="AM126" s="152">
        <v>0</v>
      </c>
      <c r="AN126" s="31">
        <f t="shared" si="70"/>
        <v>231</v>
      </c>
      <c r="AO126" s="186">
        <v>4.2</v>
      </c>
      <c r="AP126" s="223">
        <v>-5.3</v>
      </c>
      <c r="AQ126" s="220">
        <v>133</v>
      </c>
      <c r="AR126" s="162">
        <v>0</v>
      </c>
      <c r="AS126" s="27">
        <f t="shared" si="71"/>
        <v>776</v>
      </c>
      <c r="AT126" s="193">
        <v>2.2999999999999998</v>
      </c>
      <c r="AU126" s="224">
        <v>-5.2</v>
      </c>
      <c r="AV126" s="151">
        <v>51</v>
      </c>
      <c r="AW126" s="152">
        <v>7</v>
      </c>
      <c r="AX126" s="31">
        <f t="shared" si="72"/>
        <v>293</v>
      </c>
      <c r="AY126" s="186">
        <v>-2.5</v>
      </c>
      <c r="AZ126" s="190">
        <v>-5.2</v>
      </c>
      <c r="BA126" s="32">
        <v>120</v>
      </c>
      <c r="BB126" s="27">
        <v>1</v>
      </c>
      <c r="BC126" s="27">
        <f t="shared" si="73"/>
        <v>643</v>
      </c>
      <c r="BD126" s="169">
        <v>0.3</v>
      </c>
      <c r="BE126" s="170">
        <v>-4.4000000000000004</v>
      </c>
      <c r="BF126" s="29">
        <v>57</v>
      </c>
      <c r="BG126" s="31">
        <v>0</v>
      </c>
      <c r="BH126" s="31">
        <f t="shared" si="74"/>
        <v>290</v>
      </c>
      <c r="BI126" s="178">
        <v>0.7</v>
      </c>
      <c r="BJ126" s="179">
        <v>-4.7</v>
      </c>
      <c r="BK126" s="27">
        <v>97</v>
      </c>
      <c r="BL126" s="27">
        <v>21</v>
      </c>
      <c r="BM126" s="27">
        <f t="shared" si="75"/>
        <v>567</v>
      </c>
      <c r="BN126" s="169">
        <v>-0.7</v>
      </c>
      <c r="BO126" s="170">
        <v>-7.8</v>
      </c>
      <c r="BP126" s="29">
        <v>63</v>
      </c>
      <c r="BQ126" s="31">
        <v>0</v>
      </c>
      <c r="BR126" s="31">
        <f t="shared" si="76"/>
        <v>346</v>
      </c>
      <c r="BS126" s="178">
        <v>0.1</v>
      </c>
      <c r="BT126" s="179">
        <v>-6.5</v>
      </c>
      <c r="BU126" s="27">
        <v>44</v>
      </c>
      <c r="BV126" s="27">
        <v>0</v>
      </c>
      <c r="BW126" s="27">
        <f t="shared" si="77"/>
        <v>389</v>
      </c>
      <c r="BX126" s="169">
        <v>6.6</v>
      </c>
      <c r="BY126" s="170">
        <v>-4.8</v>
      </c>
      <c r="BZ126" s="29">
        <v>73</v>
      </c>
      <c r="CA126" s="31">
        <v>0</v>
      </c>
      <c r="CB126" s="31">
        <f t="shared" si="78"/>
        <v>375</v>
      </c>
      <c r="CC126" s="178">
        <v>8.1</v>
      </c>
      <c r="CD126" s="179">
        <v>-3.6</v>
      </c>
      <c r="CE126" s="27">
        <v>79</v>
      </c>
      <c r="CF126" s="27">
        <v>1</v>
      </c>
      <c r="CG126" s="27">
        <f t="shared" si="79"/>
        <v>519</v>
      </c>
      <c r="CH126" s="169">
        <v>-3</v>
      </c>
      <c r="CI126" s="170">
        <v>-10</v>
      </c>
      <c r="CJ126" s="29">
        <v>40</v>
      </c>
      <c r="CK126" s="31">
        <v>0</v>
      </c>
      <c r="CL126" s="31">
        <f t="shared" si="80"/>
        <v>295</v>
      </c>
      <c r="CM126" s="178">
        <v>-3.6</v>
      </c>
      <c r="CN126" s="179">
        <v>-8.4</v>
      </c>
      <c r="CO126" s="32">
        <v>75</v>
      </c>
      <c r="CP126" s="27">
        <v>1</v>
      </c>
      <c r="CQ126" s="27">
        <f t="shared" si="81"/>
        <v>425</v>
      </c>
      <c r="CR126" s="169">
        <v>2.2999999999999998</v>
      </c>
      <c r="CS126" s="170">
        <v>-1.7</v>
      </c>
      <c r="CT126" s="29">
        <v>71</v>
      </c>
      <c r="CU126" s="31">
        <v>0</v>
      </c>
      <c r="CV126" s="31">
        <f t="shared" si="82"/>
        <v>318</v>
      </c>
      <c r="CW126" s="178">
        <v>2.2999999999999998</v>
      </c>
      <c r="CX126" s="179">
        <v>1.2</v>
      </c>
      <c r="CY126" s="32">
        <v>116</v>
      </c>
      <c r="CZ126" s="27">
        <v>1</v>
      </c>
      <c r="DA126" s="125">
        <f>DA125+CZ126</f>
        <v>571</v>
      </c>
      <c r="DB126" s="120">
        <v>119</v>
      </c>
      <c r="DC126" s="85">
        <v>2</v>
      </c>
      <c r="DD126" s="85">
        <f t="shared" ref="DD126:DD137" si="84">DC126+DD125</f>
        <v>641</v>
      </c>
      <c r="DE126" s="169">
        <v>-1.2</v>
      </c>
      <c r="DF126" s="170">
        <v>-5.4</v>
      </c>
      <c r="DG126" s="29">
        <v>79</v>
      </c>
      <c r="DH126" s="31">
        <v>5</v>
      </c>
      <c r="DI126" s="31">
        <v>332</v>
      </c>
      <c r="DJ126" s="178">
        <v>0.3</v>
      </c>
      <c r="DK126" s="179">
        <v>-2</v>
      </c>
      <c r="DL126" s="32">
        <v>119</v>
      </c>
      <c r="DM126" s="27">
        <v>2</v>
      </c>
      <c r="DN126" s="27">
        <v>641</v>
      </c>
      <c r="DO126" s="27">
        <v>202</v>
      </c>
      <c r="DP126" s="27">
        <v>19</v>
      </c>
      <c r="DQ126" s="27">
        <v>968</v>
      </c>
      <c r="DR126" s="169">
        <v>-5.0999999999999996</v>
      </c>
      <c r="DS126" s="170">
        <v>-10.6</v>
      </c>
      <c r="DT126" s="29">
        <v>114</v>
      </c>
      <c r="DU126" s="31">
        <v>16</v>
      </c>
      <c r="DV126" s="31">
        <v>441</v>
      </c>
      <c r="DW126" s="178">
        <v>-4</v>
      </c>
      <c r="DX126" s="179">
        <v>-7.9</v>
      </c>
      <c r="DY126" s="32">
        <v>202</v>
      </c>
      <c r="DZ126" s="27">
        <v>19</v>
      </c>
      <c r="EA126" s="125">
        <v>897</v>
      </c>
      <c r="EB126" s="32">
        <v>202</v>
      </c>
      <c r="EC126" s="27">
        <v>19</v>
      </c>
      <c r="ED126" s="27">
        <f t="shared" si="63"/>
        <v>968</v>
      </c>
      <c r="EE126" s="169">
        <v>-5.5</v>
      </c>
      <c r="EF126" s="170">
        <v>-8</v>
      </c>
      <c r="EG126" s="29">
        <v>60</v>
      </c>
      <c r="EH126" s="31">
        <v>6</v>
      </c>
      <c r="EI126" s="31">
        <v>278</v>
      </c>
      <c r="EJ126" s="178">
        <v>-2</v>
      </c>
      <c r="EK126" s="179">
        <v>-7.1</v>
      </c>
      <c r="EL126" s="32">
        <v>85</v>
      </c>
      <c r="EM126" s="27">
        <v>2</v>
      </c>
      <c r="EN126" s="27">
        <v>456</v>
      </c>
      <c r="EO126" s="169">
        <v>4.5</v>
      </c>
      <c r="EP126" s="170">
        <v>-5.4</v>
      </c>
      <c r="EQ126" s="32">
        <v>87</v>
      </c>
      <c r="ER126" s="27">
        <v>8</v>
      </c>
      <c r="ES126" s="27">
        <v>541</v>
      </c>
      <c r="ET126" s="169">
        <v>-5.0999999999999996</v>
      </c>
      <c r="EU126" s="169">
        <v>-13.9</v>
      </c>
      <c r="EV126" s="112">
        <f t="shared" si="62"/>
        <v>563.75</v>
      </c>
    </row>
    <row r="127" spans="1:152" ht="15.75">
      <c r="A127" s="293"/>
      <c r="B127" s="26">
        <v>40956</v>
      </c>
      <c r="C127" s="27">
        <v>114</v>
      </c>
      <c r="D127" s="27">
        <v>0</v>
      </c>
      <c r="E127" s="27">
        <f t="shared" si="65"/>
        <v>592</v>
      </c>
      <c r="F127" s="169">
        <v>1.6</v>
      </c>
      <c r="G127" s="170">
        <v>-4.3</v>
      </c>
      <c r="H127" s="29">
        <v>56</v>
      </c>
      <c r="I127" s="31">
        <v>0</v>
      </c>
      <c r="J127" s="31">
        <f t="shared" si="66"/>
        <v>268</v>
      </c>
      <c r="K127" s="178">
        <v>3.7</v>
      </c>
      <c r="L127" s="179">
        <v>-2.2999999999999998</v>
      </c>
      <c r="M127" s="27">
        <v>77</v>
      </c>
      <c r="N127" s="27">
        <v>2</v>
      </c>
      <c r="O127" s="27">
        <f>O126+N127</f>
        <v>513</v>
      </c>
      <c r="P127" s="169">
        <v>1.2</v>
      </c>
      <c r="Q127" s="170">
        <v>-9.1999999999999993</v>
      </c>
      <c r="R127" s="29">
        <v>69</v>
      </c>
      <c r="S127" s="31">
        <v>5</v>
      </c>
      <c r="T127" s="31">
        <f t="shared" si="68"/>
        <v>313</v>
      </c>
      <c r="U127" s="178">
        <v>2.7</v>
      </c>
      <c r="V127" s="179">
        <v>-6.8</v>
      </c>
      <c r="W127" s="220">
        <v>126</v>
      </c>
      <c r="X127" s="162">
        <v>12</v>
      </c>
      <c r="Y127" s="27">
        <v>551</v>
      </c>
      <c r="Z127" s="159">
        <v>2.9</v>
      </c>
      <c r="AA127" s="221">
        <v>-9.8000000000000007</v>
      </c>
      <c r="AB127" s="222">
        <v>89</v>
      </c>
      <c r="AC127" s="163">
        <v>0</v>
      </c>
      <c r="AD127" s="31">
        <f t="shared" si="69"/>
        <v>378</v>
      </c>
      <c r="AE127" s="186">
        <v>1.2</v>
      </c>
      <c r="AF127" s="223">
        <v>-4.0999999999999996</v>
      </c>
      <c r="AG127" s="220">
        <v>112</v>
      </c>
      <c r="AH127" s="162">
        <v>0</v>
      </c>
      <c r="AI127" s="27">
        <v>547</v>
      </c>
      <c r="AJ127" s="193">
        <v>-1.5</v>
      </c>
      <c r="AK127" s="224">
        <v>-6</v>
      </c>
      <c r="AL127" s="222">
        <v>44</v>
      </c>
      <c r="AM127" s="152">
        <v>6</v>
      </c>
      <c r="AN127" s="31">
        <f t="shared" si="70"/>
        <v>237</v>
      </c>
      <c r="AO127" s="186">
        <v>-1.2</v>
      </c>
      <c r="AP127" s="223">
        <v>-6</v>
      </c>
      <c r="AQ127" s="220">
        <v>133</v>
      </c>
      <c r="AR127" s="162">
        <v>2</v>
      </c>
      <c r="AS127" s="27">
        <f>AS126+AR127</f>
        <v>778</v>
      </c>
      <c r="AT127" s="193">
        <v>-1.6</v>
      </c>
      <c r="AU127" s="224">
        <v>-5.7</v>
      </c>
      <c r="AV127" s="151">
        <v>65</v>
      </c>
      <c r="AW127" s="152">
        <v>16</v>
      </c>
      <c r="AX127" s="31">
        <f t="shared" si="72"/>
        <v>309</v>
      </c>
      <c r="AY127" s="186">
        <v>1.7</v>
      </c>
      <c r="AZ127" s="190">
        <v>-4.3</v>
      </c>
      <c r="BA127" s="32">
        <v>114</v>
      </c>
      <c r="BB127" s="27">
        <v>2</v>
      </c>
      <c r="BC127" s="27">
        <f>BC126+BB127</f>
        <v>645</v>
      </c>
      <c r="BD127" s="169">
        <v>-1</v>
      </c>
      <c r="BE127" s="170">
        <v>-4.4000000000000004</v>
      </c>
      <c r="BF127" s="29">
        <v>56</v>
      </c>
      <c r="BG127" s="31">
        <v>0</v>
      </c>
      <c r="BH127" s="31">
        <f t="shared" si="74"/>
        <v>290</v>
      </c>
      <c r="BI127" s="178">
        <v>-0.2</v>
      </c>
      <c r="BJ127" s="179">
        <v>-3.7</v>
      </c>
      <c r="BK127" s="27">
        <v>93</v>
      </c>
      <c r="BL127" s="27">
        <v>6</v>
      </c>
      <c r="BM127" s="27">
        <f>BM126+BL127</f>
        <v>573</v>
      </c>
      <c r="BN127" s="169">
        <v>1.1000000000000001</v>
      </c>
      <c r="BO127" s="170">
        <v>-9.1999999999999993</v>
      </c>
      <c r="BP127" s="29">
        <v>64</v>
      </c>
      <c r="BQ127" s="31">
        <v>3</v>
      </c>
      <c r="BR127" s="31">
        <f t="shared" si="76"/>
        <v>349</v>
      </c>
      <c r="BS127" s="178">
        <v>1.3</v>
      </c>
      <c r="BT127" s="179">
        <v>-4.8</v>
      </c>
      <c r="BU127" s="27">
        <v>37</v>
      </c>
      <c r="BV127" s="27">
        <v>0</v>
      </c>
      <c r="BW127" s="27">
        <f>BW126+BV127</f>
        <v>389</v>
      </c>
      <c r="BX127" s="169">
        <v>6.7</v>
      </c>
      <c r="BY127" s="170">
        <v>-5.6</v>
      </c>
      <c r="BZ127" s="29">
        <v>67</v>
      </c>
      <c r="CA127" s="31">
        <v>0</v>
      </c>
      <c r="CB127" s="31">
        <f t="shared" si="78"/>
        <v>375</v>
      </c>
      <c r="CC127" s="178">
        <v>8.3000000000000007</v>
      </c>
      <c r="CD127" s="179">
        <v>-5.2</v>
      </c>
      <c r="CE127" s="27">
        <v>83</v>
      </c>
      <c r="CF127" s="27">
        <v>6</v>
      </c>
      <c r="CG127" s="27">
        <f>CG126+CF127</f>
        <v>525</v>
      </c>
      <c r="CH127" s="169">
        <v>-2.5</v>
      </c>
      <c r="CI127" s="170">
        <v>-6.5</v>
      </c>
      <c r="CJ127" s="29">
        <v>42</v>
      </c>
      <c r="CK127" s="31">
        <v>3</v>
      </c>
      <c r="CL127" s="31">
        <f t="shared" si="80"/>
        <v>298</v>
      </c>
      <c r="CM127" s="178">
        <v>-3.3</v>
      </c>
      <c r="CN127" s="179">
        <v>-5.4</v>
      </c>
      <c r="CO127" s="32">
        <v>72</v>
      </c>
      <c r="CP127" s="27">
        <v>0</v>
      </c>
      <c r="CQ127" s="27">
        <f>CQ126+CP127</f>
        <v>425</v>
      </c>
      <c r="CR127" s="169">
        <v>3.7</v>
      </c>
      <c r="CS127" s="170">
        <v>-6.4</v>
      </c>
      <c r="CT127" s="29">
        <v>70</v>
      </c>
      <c r="CU127" s="31">
        <v>0</v>
      </c>
      <c r="CV127" s="31">
        <f t="shared" si="82"/>
        <v>318</v>
      </c>
      <c r="CW127" s="178">
        <v>4.8</v>
      </c>
      <c r="CX127" s="179">
        <v>-1.6</v>
      </c>
      <c r="CY127" s="32">
        <v>115</v>
      </c>
      <c r="CZ127" s="27">
        <v>2</v>
      </c>
      <c r="DA127" s="125">
        <f t="shared" si="83"/>
        <v>573</v>
      </c>
      <c r="DB127" s="120">
        <v>119</v>
      </c>
      <c r="DC127" s="85">
        <v>4</v>
      </c>
      <c r="DD127" s="85">
        <f t="shared" si="84"/>
        <v>645</v>
      </c>
      <c r="DE127" s="169">
        <v>-0.3</v>
      </c>
      <c r="DF127" s="170">
        <v>-6</v>
      </c>
      <c r="DG127" s="29">
        <v>79</v>
      </c>
      <c r="DH127" s="31">
        <v>4</v>
      </c>
      <c r="DI127" s="31">
        <v>336</v>
      </c>
      <c r="DJ127" s="178">
        <v>-0.6</v>
      </c>
      <c r="DK127" s="179">
        <v>-3.8</v>
      </c>
      <c r="DL127" s="32">
        <v>119</v>
      </c>
      <c r="DM127" s="27">
        <v>4</v>
      </c>
      <c r="DN127" s="27">
        <v>645</v>
      </c>
      <c r="DO127" s="27">
        <v>201</v>
      </c>
      <c r="DP127" s="27">
        <v>7</v>
      </c>
      <c r="DQ127" s="27">
        <v>975</v>
      </c>
      <c r="DR127" s="169">
        <v>-5.2</v>
      </c>
      <c r="DS127" s="170">
        <v>-11.1</v>
      </c>
      <c r="DT127" s="29">
        <v>126</v>
      </c>
      <c r="DU127" s="31">
        <v>18</v>
      </c>
      <c r="DV127" s="31">
        <v>459</v>
      </c>
      <c r="DW127" s="178">
        <v>-2</v>
      </c>
      <c r="DX127" s="179">
        <v>-9.5</v>
      </c>
      <c r="DY127" s="32">
        <v>201</v>
      </c>
      <c r="DZ127" s="27">
        <v>7</v>
      </c>
      <c r="EA127" s="125">
        <v>904</v>
      </c>
      <c r="EB127" s="32">
        <v>201</v>
      </c>
      <c r="EC127" s="27">
        <v>7</v>
      </c>
      <c r="ED127" s="27">
        <f t="shared" si="63"/>
        <v>975</v>
      </c>
      <c r="EE127" s="169">
        <v>-3.9</v>
      </c>
      <c r="EF127" s="170">
        <v>-15.3</v>
      </c>
      <c r="EG127" s="29">
        <v>58</v>
      </c>
      <c r="EH127" s="270" t="s">
        <v>69</v>
      </c>
      <c r="EI127" s="31">
        <v>278</v>
      </c>
      <c r="EJ127" s="178">
        <v>-1.8</v>
      </c>
      <c r="EK127" s="179">
        <v>-11.3</v>
      </c>
      <c r="EL127" s="32">
        <v>82</v>
      </c>
      <c r="EM127" s="270" t="s">
        <v>69</v>
      </c>
      <c r="EN127" s="27">
        <v>456</v>
      </c>
      <c r="EO127" s="169">
        <v>1.3</v>
      </c>
      <c r="EP127" s="170">
        <v>-5.6</v>
      </c>
      <c r="EQ127" s="32">
        <v>90</v>
      </c>
      <c r="ER127" s="27">
        <v>8</v>
      </c>
      <c r="ES127" s="27">
        <v>549</v>
      </c>
      <c r="ET127" s="169">
        <v>-2.4</v>
      </c>
      <c r="EU127" s="169">
        <v>-12.3</v>
      </c>
      <c r="EV127" s="112">
        <f t="shared" si="62"/>
        <v>567.125</v>
      </c>
    </row>
    <row r="128" spans="1:152" ht="15.75">
      <c r="A128" s="293"/>
      <c r="B128" s="26">
        <v>40957</v>
      </c>
      <c r="C128" s="27">
        <v>113</v>
      </c>
      <c r="D128" s="27">
        <v>1</v>
      </c>
      <c r="E128" s="27">
        <f t="shared" si="65"/>
        <v>593</v>
      </c>
      <c r="F128" s="169">
        <v>-2.2000000000000002</v>
      </c>
      <c r="G128" s="170">
        <v>-6.7</v>
      </c>
      <c r="H128" s="29">
        <v>57</v>
      </c>
      <c r="I128" s="31">
        <v>3</v>
      </c>
      <c r="J128" s="31">
        <f t="shared" si="66"/>
        <v>271</v>
      </c>
      <c r="K128" s="178">
        <v>-1.3</v>
      </c>
      <c r="L128" s="179">
        <v>-4.9000000000000004</v>
      </c>
      <c r="M128" s="27">
        <v>75</v>
      </c>
      <c r="N128" s="27">
        <v>0</v>
      </c>
      <c r="O128" s="27">
        <f t="shared" ref="O128:O139" si="85">O127+N128</f>
        <v>513</v>
      </c>
      <c r="P128" s="169">
        <v>5.5</v>
      </c>
      <c r="Q128" s="170">
        <v>-5.5</v>
      </c>
      <c r="R128" s="29">
        <v>66</v>
      </c>
      <c r="S128" s="31">
        <v>0</v>
      </c>
      <c r="T128" s="31">
        <f t="shared" si="68"/>
        <v>313</v>
      </c>
      <c r="U128" s="178">
        <v>6.2</v>
      </c>
      <c r="V128" s="179">
        <v>-1.3</v>
      </c>
      <c r="W128" s="220">
        <v>120</v>
      </c>
      <c r="X128" s="162">
        <v>4</v>
      </c>
      <c r="Y128" s="27">
        <v>555</v>
      </c>
      <c r="Z128" s="159">
        <v>4.2</v>
      </c>
      <c r="AA128" s="221">
        <v>-4</v>
      </c>
      <c r="AB128" s="222">
        <v>88</v>
      </c>
      <c r="AC128" s="163">
        <v>1</v>
      </c>
      <c r="AD128" s="31">
        <f t="shared" si="69"/>
        <v>379</v>
      </c>
      <c r="AE128" s="186">
        <v>-0.1</v>
      </c>
      <c r="AF128" s="223">
        <v>-5.9</v>
      </c>
      <c r="AG128" s="220">
        <v>110</v>
      </c>
      <c r="AH128" s="162">
        <v>0</v>
      </c>
      <c r="AI128" s="27">
        <v>547</v>
      </c>
      <c r="AJ128" s="193">
        <v>-0.7</v>
      </c>
      <c r="AK128" s="224">
        <v>-9.3000000000000007</v>
      </c>
      <c r="AL128" s="222">
        <v>46</v>
      </c>
      <c r="AM128" s="152">
        <v>5</v>
      </c>
      <c r="AN128" s="31">
        <f t="shared" si="70"/>
        <v>242</v>
      </c>
      <c r="AO128" s="186">
        <v>2.2999999999999998</v>
      </c>
      <c r="AP128" s="223">
        <v>-2.6</v>
      </c>
      <c r="AQ128" s="220">
        <v>149</v>
      </c>
      <c r="AR128" s="162">
        <v>18</v>
      </c>
      <c r="AS128" s="27">
        <f t="shared" ref="AS128:AS138" si="86">AS127+AR128</f>
        <v>796</v>
      </c>
      <c r="AT128" s="193">
        <v>1.2</v>
      </c>
      <c r="AU128" s="224">
        <v>-5.2</v>
      </c>
      <c r="AV128" s="151">
        <v>68</v>
      </c>
      <c r="AW128" s="152">
        <v>7</v>
      </c>
      <c r="AX128" s="31">
        <f t="shared" si="72"/>
        <v>316</v>
      </c>
      <c r="AY128" s="186">
        <v>2.2000000000000002</v>
      </c>
      <c r="AZ128" s="190">
        <v>-1.2</v>
      </c>
      <c r="BA128" s="32">
        <v>114</v>
      </c>
      <c r="BB128" s="27">
        <v>4</v>
      </c>
      <c r="BC128" s="27">
        <f t="shared" ref="BC128:BC139" si="87">BC127+BB128</f>
        <v>649</v>
      </c>
      <c r="BD128" s="169">
        <v>1.4</v>
      </c>
      <c r="BE128" s="170">
        <v>-6.2</v>
      </c>
      <c r="BF128" s="29">
        <v>55</v>
      </c>
      <c r="BG128" s="98">
        <v>1</v>
      </c>
      <c r="BH128" s="31">
        <f t="shared" si="74"/>
        <v>291</v>
      </c>
      <c r="BI128" s="178">
        <v>2.4</v>
      </c>
      <c r="BJ128" s="179">
        <v>-3.6</v>
      </c>
      <c r="BK128" s="27">
        <v>89</v>
      </c>
      <c r="BL128" s="27">
        <v>0</v>
      </c>
      <c r="BM128" s="27">
        <f t="shared" ref="BM128:BM139" si="88">BM127+BL128</f>
        <v>573</v>
      </c>
      <c r="BN128" s="169">
        <v>-5.4</v>
      </c>
      <c r="BO128" s="170">
        <v>-13.4</v>
      </c>
      <c r="BP128" s="29">
        <v>64</v>
      </c>
      <c r="BQ128" s="98">
        <v>4</v>
      </c>
      <c r="BR128" s="31">
        <f t="shared" si="76"/>
        <v>353</v>
      </c>
      <c r="BS128" s="178">
        <v>-4.0999999999999996</v>
      </c>
      <c r="BT128" s="179">
        <v>-9</v>
      </c>
      <c r="BU128" s="27">
        <v>42</v>
      </c>
      <c r="BV128" s="27">
        <v>6</v>
      </c>
      <c r="BW128" s="27">
        <f t="shared" ref="BW128:BW139" si="89">BW127+BV128</f>
        <v>395</v>
      </c>
      <c r="BX128" s="169">
        <v>-3.5</v>
      </c>
      <c r="BY128" s="170">
        <v>-9.4</v>
      </c>
      <c r="BZ128" s="29">
        <v>73</v>
      </c>
      <c r="CA128" s="98">
        <v>0</v>
      </c>
      <c r="CB128" s="31">
        <f t="shared" si="78"/>
        <v>375</v>
      </c>
      <c r="CC128" s="178">
        <v>-3.7</v>
      </c>
      <c r="CD128" s="179">
        <v>-8.4</v>
      </c>
      <c r="CE128" s="27">
        <v>87</v>
      </c>
      <c r="CF128" s="27">
        <v>8</v>
      </c>
      <c r="CG128" s="27">
        <f t="shared" ref="CG128:CG139" si="90">CG127+CF128</f>
        <v>533</v>
      </c>
      <c r="CH128" s="169">
        <v>1.5</v>
      </c>
      <c r="CI128" s="170">
        <v>-6.8</v>
      </c>
      <c r="CJ128" s="29">
        <v>41</v>
      </c>
      <c r="CK128" s="98">
        <v>1</v>
      </c>
      <c r="CL128" s="31">
        <f t="shared" si="80"/>
        <v>299</v>
      </c>
      <c r="CM128" s="178">
        <v>1.5</v>
      </c>
      <c r="CN128" s="179">
        <v>-4.9000000000000004</v>
      </c>
      <c r="CO128" s="32">
        <v>71</v>
      </c>
      <c r="CP128" s="27">
        <v>0</v>
      </c>
      <c r="CQ128" s="27">
        <f t="shared" si="81"/>
        <v>425</v>
      </c>
      <c r="CR128" s="169">
        <v>2.4</v>
      </c>
      <c r="CS128" s="170">
        <v>-1.6</v>
      </c>
      <c r="CT128" s="29">
        <v>66</v>
      </c>
      <c r="CU128" s="98">
        <v>0</v>
      </c>
      <c r="CV128" s="31">
        <f t="shared" si="82"/>
        <v>318</v>
      </c>
      <c r="CW128" s="178">
        <v>2.7</v>
      </c>
      <c r="CX128" s="179">
        <v>-1</v>
      </c>
      <c r="CY128" s="32">
        <v>115</v>
      </c>
      <c r="CZ128" s="27">
        <v>3</v>
      </c>
      <c r="DA128" s="125">
        <f t="shared" si="83"/>
        <v>576</v>
      </c>
      <c r="DB128" s="120">
        <v>123</v>
      </c>
      <c r="DC128" s="85">
        <v>8</v>
      </c>
      <c r="DD128" s="85">
        <f t="shared" si="84"/>
        <v>653</v>
      </c>
      <c r="DE128" s="169">
        <v>-2.5</v>
      </c>
      <c r="DF128" s="170">
        <v>-10.8</v>
      </c>
      <c r="DG128" s="29">
        <v>91</v>
      </c>
      <c r="DH128" s="98">
        <v>15</v>
      </c>
      <c r="DI128" s="31">
        <v>351</v>
      </c>
      <c r="DJ128" s="178">
        <v>-1.7</v>
      </c>
      <c r="DK128" s="179">
        <v>-4.3</v>
      </c>
      <c r="DL128" s="32">
        <v>123</v>
      </c>
      <c r="DM128" s="27">
        <v>8</v>
      </c>
      <c r="DN128" s="27">
        <v>653</v>
      </c>
      <c r="DO128" s="27">
        <v>192</v>
      </c>
      <c r="DP128" s="270" t="s">
        <v>69</v>
      </c>
      <c r="DQ128" s="27">
        <v>975</v>
      </c>
      <c r="DR128" s="169">
        <v>-3.5</v>
      </c>
      <c r="DS128" s="170">
        <v>-12.5</v>
      </c>
      <c r="DT128" s="29">
        <v>115</v>
      </c>
      <c r="DU128" s="30" t="s">
        <v>68</v>
      </c>
      <c r="DV128" s="31">
        <v>459</v>
      </c>
      <c r="DW128" s="178">
        <v>-3.4</v>
      </c>
      <c r="DX128" s="179">
        <v>-10.1</v>
      </c>
      <c r="DY128" s="32">
        <v>192</v>
      </c>
      <c r="DZ128" s="270" t="s">
        <v>69</v>
      </c>
      <c r="EA128" s="125">
        <v>904</v>
      </c>
      <c r="EB128" s="32">
        <v>192</v>
      </c>
      <c r="EC128" s="270" t="s">
        <v>69</v>
      </c>
      <c r="ED128" s="27">
        <f t="shared" si="63"/>
        <v>975</v>
      </c>
      <c r="EE128" s="169">
        <v>-7.6</v>
      </c>
      <c r="EF128" s="170">
        <v>-16.8</v>
      </c>
      <c r="EG128" s="29">
        <v>57</v>
      </c>
      <c r="EH128" s="270" t="s">
        <v>69</v>
      </c>
      <c r="EI128" s="31">
        <v>278</v>
      </c>
      <c r="EJ128" s="178">
        <v>-5.8</v>
      </c>
      <c r="EK128" s="179">
        <v>-11.9</v>
      </c>
      <c r="EL128" s="32">
        <v>88</v>
      </c>
      <c r="EM128" s="27">
        <v>7</v>
      </c>
      <c r="EN128" s="27">
        <v>463</v>
      </c>
      <c r="EO128" s="169">
        <v>0.1</v>
      </c>
      <c r="EP128" s="170">
        <v>-1.3</v>
      </c>
      <c r="EQ128" s="32">
        <v>90</v>
      </c>
      <c r="ER128" s="27">
        <v>6</v>
      </c>
      <c r="ES128" s="27">
        <v>555</v>
      </c>
      <c r="ET128" s="169">
        <v>-2</v>
      </c>
      <c r="EU128" s="169">
        <v>-13.9</v>
      </c>
      <c r="EV128" s="112">
        <f t="shared" si="62"/>
        <v>571.875</v>
      </c>
    </row>
    <row r="129" spans="1:152" ht="15.75">
      <c r="A129" s="293"/>
      <c r="B129" s="26">
        <v>40958</v>
      </c>
      <c r="C129" s="27">
        <v>112</v>
      </c>
      <c r="D129" s="27">
        <v>1</v>
      </c>
      <c r="E129" s="27">
        <f t="shared" si="65"/>
        <v>594</v>
      </c>
      <c r="F129" s="169">
        <v>-0.1</v>
      </c>
      <c r="G129" s="170">
        <v>-7.4</v>
      </c>
      <c r="H129" s="29">
        <v>68</v>
      </c>
      <c r="I129" s="31">
        <v>12</v>
      </c>
      <c r="J129" s="31">
        <f t="shared" si="66"/>
        <v>283</v>
      </c>
      <c r="K129" s="178">
        <v>-0.3</v>
      </c>
      <c r="L129" s="179">
        <v>-4.0999999999999996</v>
      </c>
      <c r="M129" s="27">
        <v>70</v>
      </c>
      <c r="N129" s="27">
        <v>0</v>
      </c>
      <c r="O129" s="27">
        <f t="shared" si="85"/>
        <v>513</v>
      </c>
      <c r="P129" s="169">
        <v>12.7</v>
      </c>
      <c r="Q129" s="170">
        <v>4.9000000000000004</v>
      </c>
      <c r="R129" s="29">
        <v>61</v>
      </c>
      <c r="S129" s="31">
        <v>0</v>
      </c>
      <c r="T129" s="31">
        <f t="shared" si="68"/>
        <v>313</v>
      </c>
      <c r="U129" s="178">
        <v>13.9</v>
      </c>
      <c r="V129" s="179">
        <v>2.8</v>
      </c>
      <c r="W129" s="220">
        <v>114</v>
      </c>
      <c r="X129" s="162">
        <v>2</v>
      </c>
      <c r="Y129" s="27">
        <v>557</v>
      </c>
      <c r="Z129" s="159">
        <v>1.5</v>
      </c>
      <c r="AA129" s="221">
        <v>-3.3</v>
      </c>
      <c r="AB129" s="222">
        <v>90</v>
      </c>
      <c r="AC129" s="163">
        <v>5</v>
      </c>
      <c r="AD129" s="31">
        <f t="shared" si="69"/>
        <v>384</v>
      </c>
      <c r="AE129" s="186">
        <v>2.1</v>
      </c>
      <c r="AF129" s="223">
        <v>-7.2</v>
      </c>
      <c r="AG129" s="220">
        <v>115</v>
      </c>
      <c r="AH129" s="162">
        <v>7</v>
      </c>
      <c r="AI129" s="27">
        <v>554</v>
      </c>
      <c r="AJ129" s="193">
        <v>0.5</v>
      </c>
      <c r="AK129" s="224">
        <v>-11.3</v>
      </c>
      <c r="AL129" s="222">
        <v>52</v>
      </c>
      <c r="AM129" s="152">
        <v>8</v>
      </c>
      <c r="AN129" s="31">
        <f t="shared" si="70"/>
        <v>250</v>
      </c>
      <c r="AO129" s="186">
        <v>3.2</v>
      </c>
      <c r="AP129" s="223">
        <v>-3</v>
      </c>
      <c r="AQ129" s="220">
        <v>149</v>
      </c>
      <c r="AR129" s="162">
        <v>4</v>
      </c>
      <c r="AS129" s="27">
        <f t="shared" si="86"/>
        <v>800</v>
      </c>
      <c r="AT129" s="193">
        <v>1.5</v>
      </c>
      <c r="AU129" s="224">
        <v>-4.3</v>
      </c>
      <c r="AV129" s="151">
        <v>73</v>
      </c>
      <c r="AW129" s="152">
        <v>11</v>
      </c>
      <c r="AX129" s="31">
        <f t="shared" si="72"/>
        <v>327</v>
      </c>
      <c r="AY129" s="186">
        <v>0.8</v>
      </c>
      <c r="AZ129" s="190">
        <v>-2.7</v>
      </c>
      <c r="BA129" s="32">
        <v>110</v>
      </c>
      <c r="BB129" s="27">
        <v>0</v>
      </c>
      <c r="BC129" s="27">
        <f t="shared" si="87"/>
        <v>649</v>
      </c>
      <c r="BD129" s="169">
        <v>4.7</v>
      </c>
      <c r="BE129" s="170">
        <v>-9.4</v>
      </c>
      <c r="BF129" s="29">
        <v>54</v>
      </c>
      <c r="BG129" s="99">
        <v>0</v>
      </c>
      <c r="BH129" s="31">
        <f t="shared" si="74"/>
        <v>291</v>
      </c>
      <c r="BI129" s="178">
        <v>5.0999999999999996</v>
      </c>
      <c r="BJ129" s="179">
        <v>-5.5</v>
      </c>
      <c r="BK129" s="27">
        <v>89</v>
      </c>
      <c r="BL129" s="27">
        <v>2</v>
      </c>
      <c r="BM129" s="27">
        <f t="shared" si="88"/>
        <v>575</v>
      </c>
      <c r="BN129" s="169">
        <v>-1.9</v>
      </c>
      <c r="BO129" s="170">
        <v>-12.7</v>
      </c>
      <c r="BP129" s="29">
        <v>75</v>
      </c>
      <c r="BQ129" s="99">
        <v>16</v>
      </c>
      <c r="BR129" s="31">
        <f t="shared" si="76"/>
        <v>369</v>
      </c>
      <c r="BS129" s="178">
        <v>-2.2000000000000002</v>
      </c>
      <c r="BT129" s="179">
        <v>-10.1</v>
      </c>
      <c r="BU129" s="27">
        <v>57</v>
      </c>
      <c r="BV129" s="27">
        <v>18</v>
      </c>
      <c r="BW129" s="27">
        <f t="shared" si="89"/>
        <v>413</v>
      </c>
      <c r="BX129" s="169">
        <v>-2.4</v>
      </c>
      <c r="BY129" s="170">
        <v>-9.6999999999999993</v>
      </c>
      <c r="BZ129" s="29">
        <v>72</v>
      </c>
      <c r="CA129" s="99">
        <v>9</v>
      </c>
      <c r="CB129" s="31">
        <f t="shared" si="78"/>
        <v>384</v>
      </c>
      <c r="CC129" s="178">
        <v>-1.7</v>
      </c>
      <c r="CD129" s="179">
        <v>-7.1</v>
      </c>
      <c r="CE129" s="27">
        <v>83</v>
      </c>
      <c r="CF129" s="27">
        <v>0</v>
      </c>
      <c r="CG129" s="27">
        <f t="shared" si="90"/>
        <v>533</v>
      </c>
      <c r="CH129" s="169">
        <v>6.1</v>
      </c>
      <c r="CI129" s="170">
        <v>0.9</v>
      </c>
      <c r="CJ129" s="29">
        <v>41</v>
      </c>
      <c r="CK129" s="99">
        <v>1</v>
      </c>
      <c r="CL129" s="31">
        <f t="shared" si="80"/>
        <v>300</v>
      </c>
      <c r="CM129" s="178">
        <v>6</v>
      </c>
      <c r="CN129" s="179">
        <v>-1.4</v>
      </c>
      <c r="CO129" s="32">
        <v>70</v>
      </c>
      <c r="CP129" s="27">
        <v>0</v>
      </c>
      <c r="CQ129" s="27">
        <f t="shared" si="81"/>
        <v>425</v>
      </c>
      <c r="CR129" s="169">
        <v>2.5</v>
      </c>
      <c r="CS129" s="170">
        <v>-4.5999999999999996</v>
      </c>
      <c r="CT129" s="29">
        <v>65</v>
      </c>
      <c r="CU129" s="99">
        <v>0</v>
      </c>
      <c r="CV129" s="31">
        <f t="shared" si="82"/>
        <v>318</v>
      </c>
      <c r="CW129" s="178">
        <v>3.9</v>
      </c>
      <c r="CX129" s="179">
        <v>-2.8</v>
      </c>
      <c r="CY129" s="32">
        <v>116</v>
      </c>
      <c r="CZ129" s="27">
        <v>4</v>
      </c>
      <c r="DA129" s="125">
        <f t="shared" si="83"/>
        <v>580</v>
      </c>
      <c r="DB129" s="120">
        <v>124</v>
      </c>
      <c r="DC129" s="85">
        <v>3</v>
      </c>
      <c r="DD129" s="85">
        <f t="shared" si="84"/>
        <v>656</v>
      </c>
      <c r="DE129" s="169">
        <v>-0.3</v>
      </c>
      <c r="DF129" s="170">
        <v>-10.1</v>
      </c>
      <c r="DG129" s="29">
        <v>89</v>
      </c>
      <c r="DH129" s="99">
        <v>1</v>
      </c>
      <c r="DI129" s="31">
        <v>352</v>
      </c>
      <c r="DJ129" s="178">
        <v>-0.7</v>
      </c>
      <c r="DK129" s="179">
        <v>-2.8</v>
      </c>
      <c r="DL129" s="32">
        <v>124</v>
      </c>
      <c r="DM129" s="27">
        <v>3</v>
      </c>
      <c r="DN129" s="27">
        <v>656</v>
      </c>
      <c r="DO129" s="27">
        <v>188</v>
      </c>
      <c r="DP129" s="27">
        <v>1</v>
      </c>
      <c r="DQ129" s="27">
        <v>976</v>
      </c>
      <c r="DR129" s="169">
        <v>-1.6</v>
      </c>
      <c r="DS129" s="170">
        <v>-7.6</v>
      </c>
      <c r="DT129" s="29">
        <v>119</v>
      </c>
      <c r="DU129" s="31">
        <v>5</v>
      </c>
      <c r="DV129" s="31">
        <v>464</v>
      </c>
      <c r="DW129" s="178">
        <v>-1.2</v>
      </c>
      <c r="DX129" s="179">
        <v>-6.9</v>
      </c>
      <c r="DY129" s="32">
        <v>188</v>
      </c>
      <c r="DZ129" s="27">
        <v>1</v>
      </c>
      <c r="EA129" s="125">
        <v>905</v>
      </c>
      <c r="EB129" s="32">
        <v>188</v>
      </c>
      <c r="EC129" s="27">
        <v>1</v>
      </c>
      <c r="ED129" s="27">
        <f t="shared" si="63"/>
        <v>976</v>
      </c>
      <c r="EE129" s="169">
        <v>-3.3</v>
      </c>
      <c r="EF129" s="170">
        <v>-15.6</v>
      </c>
      <c r="EG129" s="29">
        <v>66</v>
      </c>
      <c r="EH129" s="31">
        <v>11</v>
      </c>
      <c r="EI129" s="31">
        <v>289</v>
      </c>
      <c r="EJ129" s="178">
        <v>-2.7</v>
      </c>
      <c r="EK129" s="179">
        <v>-12.1</v>
      </c>
      <c r="EL129" s="32">
        <v>91</v>
      </c>
      <c r="EM129" s="27">
        <v>7</v>
      </c>
      <c r="EN129" s="27">
        <v>470</v>
      </c>
      <c r="EO129" s="169">
        <v>-1.2</v>
      </c>
      <c r="EP129" s="170">
        <v>-7.9</v>
      </c>
      <c r="EQ129" s="32">
        <v>88</v>
      </c>
      <c r="ER129" s="27">
        <v>5</v>
      </c>
      <c r="ES129" s="27">
        <v>560</v>
      </c>
      <c r="ET129" s="169">
        <v>0.2</v>
      </c>
      <c r="EU129" s="169">
        <v>-4.5999999999999996</v>
      </c>
      <c r="EV129" s="112">
        <f t="shared" si="62"/>
        <v>576.625</v>
      </c>
    </row>
    <row r="130" spans="1:152" ht="15.75">
      <c r="A130" s="293"/>
      <c r="B130" s="26">
        <v>40959</v>
      </c>
      <c r="C130" s="27">
        <v>111</v>
      </c>
      <c r="D130" s="27">
        <v>1</v>
      </c>
      <c r="E130" s="27">
        <f t="shared" si="65"/>
        <v>595</v>
      </c>
      <c r="F130" s="169">
        <v>-0.2</v>
      </c>
      <c r="G130" s="170">
        <v>-12.2</v>
      </c>
      <c r="H130" s="29">
        <v>73</v>
      </c>
      <c r="I130" s="31">
        <v>9</v>
      </c>
      <c r="J130" s="31">
        <f t="shared" si="66"/>
        <v>292</v>
      </c>
      <c r="K130" s="178">
        <v>1.5</v>
      </c>
      <c r="L130" s="179">
        <v>-7.2</v>
      </c>
      <c r="M130" s="27">
        <v>53</v>
      </c>
      <c r="N130" s="27">
        <v>0</v>
      </c>
      <c r="O130" s="27">
        <f t="shared" si="85"/>
        <v>513</v>
      </c>
      <c r="P130" s="169">
        <v>9.4</v>
      </c>
      <c r="Q130" s="170">
        <v>-5.3</v>
      </c>
      <c r="R130" s="29">
        <v>52</v>
      </c>
      <c r="S130" s="31">
        <v>1</v>
      </c>
      <c r="T130" s="31">
        <f t="shared" si="68"/>
        <v>314</v>
      </c>
      <c r="U130" s="178">
        <v>6.4</v>
      </c>
      <c r="V130" s="179">
        <v>-4.5999999999999996</v>
      </c>
      <c r="W130" s="220">
        <v>119</v>
      </c>
      <c r="X130" s="162">
        <v>8</v>
      </c>
      <c r="Y130" s="27">
        <v>565</v>
      </c>
      <c r="Z130" s="159">
        <v>-0.6</v>
      </c>
      <c r="AA130" s="221">
        <v>-8.4</v>
      </c>
      <c r="AB130" s="222">
        <v>95</v>
      </c>
      <c r="AC130" s="163">
        <v>7</v>
      </c>
      <c r="AD130" s="31">
        <f t="shared" si="69"/>
        <v>391</v>
      </c>
      <c r="AE130" s="186">
        <v>2.6</v>
      </c>
      <c r="AF130" s="223">
        <v>-4</v>
      </c>
      <c r="AG130" s="220">
        <v>114</v>
      </c>
      <c r="AH130" s="162">
        <v>4</v>
      </c>
      <c r="AI130" s="27">
        <v>558</v>
      </c>
      <c r="AJ130" s="193">
        <v>2</v>
      </c>
      <c r="AK130" s="224">
        <v>-4.7</v>
      </c>
      <c r="AL130" s="222">
        <v>45</v>
      </c>
      <c r="AM130" s="152">
        <v>0</v>
      </c>
      <c r="AN130" s="31">
        <f t="shared" si="70"/>
        <v>250</v>
      </c>
      <c r="AO130" s="186">
        <v>7.5</v>
      </c>
      <c r="AP130" s="223">
        <v>-2</v>
      </c>
      <c r="AQ130" s="220">
        <v>141</v>
      </c>
      <c r="AR130" s="162">
        <v>0</v>
      </c>
      <c r="AS130" s="27">
        <f t="shared" si="86"/>
        <v>800</v>
      </c>
      <c r="AT130" s="193">
        <v>4.8</v>
      </c>
      <c r="AU130" s="224">
        <v>-2.9</v>
      </c>
      <c r="AV130" s="151">
        <v>71</v>
      </c>
      <c r="AW130" s="152">
        <v>3</v>
      </c>
      <c r="AX130" s="31">
        <f t="shared" si="72"/>
        <v>330</v>
      </c>
      <c r="AY130" s="186">
        <v>2.2999999999999998</v>
      </c>
      <c r="AZ130" s="190">
        <v>-2.8</v>
      </c>
      <c r="BA130" s="32">
        <v>106</v>
      </c>
      <c r="BB130" s="27">
        <v>2</v>
      </c>
      <c r="BC130" s="27">
        <f t="shared" si="87"/>
        <v>651</v>
      </c>
      <c r="BD130" s="169">
        <v>3</v>
      </c>
      <c r="BE130" s="170">
        <v>-1.4</v>
      </c>
      <c r="BF130" s="29">
        <v>52</v>
      </c>
      <c r="BG130" s="99">
        <v>1</v>
      </c>
      <c r="BH130" s="31">
        <f t="shared" si="74"/>
        <v>292</v>
      </c>
      <c r="BI130" s="178">
        <v>3.1</v>
      </c>
      <c r="BJ130" s="179">
        <v>0.5</v>
      </c>
      <c r="BK130" s="27">
        <v>95</v>
      </c>
      <c r="BL130" s="27">
        <v>9</v>
      </c>
      <c r="BM130" s="27">
        <f t="shared" si="88"/>
        <v>584</v>
      </c>
      <c r="BN130" s="169">
        <v>-3</v>
      </c>
      <c r="BO130" s="170">
        <v>-7.7</v>
      </c>
      <c r="BP130" s="29">
        <v>69</v>
      </c>
      <c r="BQ130" s="99">
        <v>0</v>
      </c>
      <c r="BR130" s="31">
        <f t="shared" si="76"/>
        <v>369</v>
      </c>
      <c r="BS130" s="178">
        <v>-2.5</v>
      </c>
      <c r="BT130" s="179">
        <v>-7.4</v>
      </c>
      <c r="BU130" s="27">
        <v>52</v>
      </c>
      <c r="BV130" s="27">
        <v>2</v>
      </c>
      <c r="BW130" s="27">
        <f t="shared" si="89"/>
        <v>415</v>
      </c>
      <c r="BX130" s="169">
        <v>-2.9</v>
      </c>
      <c r="BY130" s="170">
        <v>-11.6</v>
      </c>
      <c r="BZ130" s="29">
        <v>70</v>
      </c>
      <c r="CA130" s="99">
        <v>2</v>
      </c>
      <c r="CB130" s="31">
        <f t="shared" si="78"/>
        <v>386</v>
      </c>
      <c r="CC130" s="178">
        <v>-0.8</v>
      </c>
      <c r="CD130" s="179">
        <v>-7.6</v>
      </c>
      <c r="CE130" s="27">
        <v>77</v>
      </c>
      <c r="CF130" s="27">
        <v>0</v>
      </c>
      <c r="CG130" s="27">
        <f t="shared" si="90"/>
        <v>533</v>
      </c>
      <c r="CH130" s="169">
        <v>2.9</v>
      </c>
      <c r="CI130" s="170">
        <v>-1.8</v>
      </c>
      <c r="CJ130" s="29">
        <v>37</v>
      </c>
      <c r="CK130" s="99">
        <v>0</v>
      </c>
      <c r="CL130" s="31">
        <f t="shared" si="80"/>
        <v>300</v>
      </c>
      <c r="CM130" s="178">
        <v>4.4000000000000004</v>
      </c>
      <c r="CN130" s="179">
        <v>-1.3</v>
      </c>
      <c r="CO130" s="32">
        <v>69</v>
      </c>
      <c r="CP130" s="27">
        <v>0</v>
      </c>
      <c r="CQ130" s="27">
        <f t="shared" si="81"/>
        <v>425</v>
      </c>
      <c r="CR130" s="169">
        <v>1.9</v>
      </c>
      <c r="CS130" s="170">
        <v>-6.1</v>
      </c>
      <c r="CT130" s="29">
        <v>64</v>
      </c>
      <c r="CU130" s="99">
        <v>0</v>
      </c>
      <c r="CV130" s="31">
        <f t="shared" si="82"/>
        <v>318</v>
      </c>
      <c r="CW130" s="178">
        <v>3.1</v>
      </c>
      <c r="CX130" s="179">
        <v>-3</v>
      </c>
      <c r="CY130" s="32">
        <v>112</v>
      </c>
      <c r="CZ130" s="27">
        <v>1</v>
      </c>
      <c r="DA130" s="125">
        <f t="shared" si="83"/>
        <v>581</v>
      </c>
      <c r="DB130" s="120">
        <v>131</v>
      </c>
      <c r="DC130" s="85">
        <v>14</v>
      </c>
      <c r="DD130" s="85">
        <f t="shared" si="84"/>
        <v>670</v>
      </c>
      <c r="DE130" s="169">
        <v>-0.4</v>
      </c>
      <c r="DF130" s="170">
        <v>-9.5</v>
      </c>
      <c r="DG130" s="29">
        <v>92</v>
      </c>
      <c r="DH130" s="99">
        <v>6</v>
      </c>
      <c r="DI130" s="31">
        <v>358</v>
      </c>
      <c r="DJ130" s="178">
        <v>-0.2</v>
      </c>
      <c r="DK130" s="179">
        <v>-6.6</v>
      </c>
      <c r="DL130" s="32">
        <v>131</v>
      </c>
      <c r="DM130" s="27">
        <v>14</v>
      </c>
      <c r="DN130" s="27">
        <v>670</v>
      </c>
      <c r="DO130" s="27">
        <v>184</v>
      </c>
      <c r="DP130" s="270" t="s">
        <v>69</v>
      </c>
      <c r="DQ130" s="27">
        <v>976</v>
      </c>
      <c r="DR130" s="169">
        <v>-4.7</v>
      </c>
      <c r="DS130" s="170">
        <v>-9.8000000000000007</v>
      </c>
      <c r="DT130" s="29">
        <v>117</v>
      </c>
      <c r="DU130" s="31">
        <v>4</v>
      </c>
      <c r="DV130" s="31">
        <v>468</v>
      </c>
      <c r="DW130" s="178">
        <v>-4.0999999999999996</v>
      </c>
      <c r="DX130" s="179">
        <v>-8.6999999999999993</v>
      </c>
      <c r="DY130" s="32">
        <v>184</v>
      </c>
      <c r="DZ130" s="270" t="s">
        <v>69</v>
      </c>
      <c r="EA130" s="125">
        <v>905</v>
      </c>
      <c r="EB130" s="32">
        <v>184</v>
      </c>
      <c r="EC130" s="270" t="s">
        <v>69</v>
      </c>
      <c r="ED130" s="27">
        <f t="shared" si="63"/>
        <v>976</v>
      </c>
      <c r="EE130" s="169">
        <v>-0.7</v>
      </c>
      <c r="EF130" s="170">
        <v>-8.1</v>
      </c>
      <c r="EG130" s="29">
        <v>63</v>
      </c>
      <c r="EH130" s="270" t="s">
        <v>69</v>
      </c>
      <c r="EI130" s="31">
        <v>289</v>
      </c>
      <c r="EJ130" s="178">
        <v>0.9</v>
      </c>
      <c r="EK130" s="179">
        <v>-8.1999999999999993</v>
      </c>
      <c r="EL130" s="32">
        <v>99</v>
      </c>
      <c r="EM130" s="27">
        <v>12</v>
      </c>
      <c r="EN130" s="27">
        <v>482</v>
      </c>
      <c r="EO130" s="169">
        <v>0.3</v>
      </c>
      <c r="EP130" s="170">
        <v>-3.1</v>
      </c>
      <c r="EQ130" s="32">
        <v>91</v>
      </c>
      <c r="ER130" s="27">
        <v>7</v>
      </c>
      <c r="ES130" s="27">
        <v>567</v>
      </c>
      <c r="ET130" s="169">
        <v>-0.9</v>
      </c>
      <c r="EU130" s="169">
        <v>-7.2</v>
      </c>
      <c r="EV130" s="112">
        <f t="shared" si="62"/>
        <v>581.125</v>
      </c>
    </row>
    <row r="131" spans="1:152" ht="15.75">
      <c r="A131" s="293"/>
      <c r="B131" s="26">
        <v>40960</v>
      </c>
      <c r="C131" s="27">
        <v>110</v>
      </c>
      <c r="D131" s="27">
        <v>0</v>
      </c>
      <c r="E131" s="27">
        <f t="shared" si="65"/>
        <v>595</v>
      </c>
      <c r="F131" s="169">
        <v>-1.2</v>
      </c>
      <c r="G131" s="170">
        <v>-9</v>
      </c>
      <c r="H131" s="29">
        <v>74</v>
      </c>
      <c r="I131" s="31">
        <v>5</v>
      </c>
      <c r="J131" s="31">
        <f t="shared" si="66"/>
        <v>297</v>
      </c>
      <c r="K131" s="178">
        <v>0.4</v>
      </c>
      <c r="L131" s="179">
        <v>-5.9</v>
      </c>
      <c r="M131" s="27">
        <v>60</v>
      </c>
      <c r="N131" s="27">
        <v>8</v>
      </c>
      <c r="O131" s="27">
        <f t="shared" si="85"/>
        <v>521</v>
      </c>
      <c r="P131" s="169">
        <v>-3.4</v>
      </c>
      <c r="Q131" s="170">
        <v>-6.5</v>
      </c>
      <c r="R131" s="29">
        <v>52</v>
      </c>
      <c r="S131" s="31">
        <v>1</v>
      </c>
      <c r="T131" s="31">
        <f t="shared" si="68"/>
        <v>315</v>
      </c>
      <c r="U131" s="178">
        <v>-1.6</v>
      </c>
      <c r="V131" s="179">
        <v>-5.0999999999999996</v>
      </c>
      <c r="W131" s="220">
        <v>118</v>
      </c>
      <c r="X131" s="162">
        <v>4</v>
      </c>
      <c r="Y131" s="27">
        <v>569</v>
      </c>
      <c r="Z131" s="159">
        <v>-4.5</v>
      </c>
      <c r="AA131" s="221">
        <v>-14.1</v>
      </c>
      <c r="AB131" s="222">
        <v>97</v>
      </c>
      <c r="AC131" s="163">
        <v>7</v>
      </c>
      <c r="AD131" s="31">
        <f t="shared" si="69"/>
        <v>398</v>
      </c>
      <c r="AE131" s="186">
        <v>0.3</v>
      </c>
      <c r="AF131" s="223">
        <v>-4</v>
      </c>
      <c r="AG131" s="220">
        <v>120</v>
      </c>
      <c r="AH131" s="162">
        <v>12</v>
      </c>
      <c r="AI131" s="27">
        <v>570</v>
      </c>
      <c r="AJ131" s="193">
        <v>-0.4</v>
      </c>
      <c r="AK131" s="224">
        <v>-5</v>
      </c>
      <c r="AL131" s="222">
        <v>41</v>
      </c>
      <c r="AM131" s="152">
        <v>1</v>
      </c>
      <c r="AN131" s="31">
        <f t="shared" si="70"/>
        <v>251</v>
      </c>
      <c r="AO131" s="186">
        <v>1.7</v>
      </c>
      <c r="AP131" s="223">
        <v>-3.9</v>
      </c>
      <c r="AQ131" s="220">
        <v>139</v>
      </c>
      <c r="AR131" s="162">
        <v>3</v>
      </c>
      <c r="AS131" s="27">
        <f t="shared" si="86"/>
        <v>803</v>
      </c>
      <c r="AT131" s="193">
        <v>-0.5</v>
      </c>
      <c r="AU131" s="224">
        <v>-6.1</v>
      </c>
      <c r="AV131" s="151">
        <v>66</v>
      </c>
      <c r="AW131" s="152">
        <v>1</v>
      </c>
      <c r="AX131" s="31">
        <f t="shared" si="72"/>
        <v>331</v>
      </c>
      <c r="AY131" s="186">
        <v>2.2999999999999998</v>
      </c>
      <c r="AZ131" s="190">
        <v>-4.5</v>
      </c>
      <c r="BA131" s="32">
        <v>100</v>
      </c>
      <c r="BB131" s="27">
        <v>2</v>
      </c>
      <c r="BC131" s="27">
        <f t="shared" si="87"/>
        <v>653</v>
      </c>
      <c r="BD131" s="169">
        <v>2.8</v>
      </c>
      <c r="BE131" s="170">
        <v>-2.6</v>
      </c>
      <c r="BF131" s="29">
        <v>52</v>
      </c>
      <c r="BG131" s="99">
        <v>2</v>
      </c>
      <c r="BH131" s="31">
        <f t="shared" si="74"/>
        <v>294</v>
      </c>
      <c r="BI131" s="178">
        <v>3.4</v>
      </c>
      <c r="BJ131" s="179">
        <v>-2</v>
      </c>
      <c r="BK131" s="27">
        <v>115</v>
      </c>
      <c r="BL131" s="27">
        <v>23</v>
      </c>
      <c r="BM131" s="27">
        <f t="shared" si="88"/>
        <v>607</v>
      </c>
      <c r="BN131" s="169">
        <v>-6.7</v>
      </c>
      <c r="BO131" s="170">
        <v>-9.1999999999999993</v>
      </c>
      <c r="BP131" s="29">
        <v>68</v>
      </c>
      <c r="BQ131" s="99">
        <v>2</v>
      </c>
      <c r="BR131" s="31">
        <f t="shared" si="76"/>
        <v>371</v>
      </c>
      <c r="BS131" s="178">
        <v>-4.2</v>
      </c>
      <c r="BT131" s="179">
        <v>-9.5</v>
      </c>
      <c r="BU131" s="27">
        <v>49</v>
      </c>
      <c r="BV131" s="27">
        <v>0</v>
      </c>
      <c r="BW131" s="27">
        <f t="shared" si="89"/>
        <v>415</v>
      </c>
      <c r="BX131" s="169">
        <v>-4</v>
      </c>
      <c r="BY131" s="170">
        <v>-11.1</v>
      </c>
      <c r="BZ131" s="29">
        <v>75</v>
      </c>
      <c r="CA131" s="99">
        <v>7</v>
      </c>
      <c r="CB131" s="31">
        <f t="shared" si="78"/>
        <v>393</v>
      </c>
      <c r="CC131" s="178">
        <v>-2.6</v>
      </c>
      <c r="CD131" s="179">
        <v>-7.1</v>
      </c>
      <c r="CE131" s="27">
        <v>87</v>
      </c>
      <c r="CF131" s="27">
        <v>11</v>
      </c>
      <c r="CG131" s="27">
        <f t="shared" si="90"/>
        <v>544</v>
      </c>
      <c r="CH131" s="169">
        <v>1.2</v>
      </c>
      <c r="CI131" s="170">
        <v>-3</v>
      </c>
      <c r="CJ131" s="29">
        <v>52</v>
      </c>
      <c r="CK131" s="99">
        <v>16</v>
      </c>
      <c r="CL131" s="31">
        <f t="shared" si="80"/>
        <v>316</v>
      </c>
      <c r="CM131" s="178">
        <v>1.9</v>
      </c>
      <c r="CN131" s="179">
        <v>-2.5</v>
      </c>
      <c r="CO131" s="32">
        <v>68</v>
      </c>
      <c r="CP131" s="27">
        <v>0</v>
      </c>
      <c r="CQ131" s="27">
        <f t="shared" si="81"/>
        <v>425</v>
      </c>
      <c r="CR131" s="169">
        <v>2.1</v>
      </c>
      <c r="CS131" s="170">
        <v>-10.3</v>
      </c>
      <c r="CT131" s="29">
        <v>63</v>
      </c>
      <c r="CU131" s="99">
        <v>0</v>
      </c>
      <c r="CV131" s="31">
        <f t="shared" si="82"/>
        <v>318</v>
      </c>
      <c r="CW131" s="178">
        <v>3.3</v>
      </c>
      <c r="CX131" s="179">
        <v>-3.8</v>
      </c>
      <c r="CY131" s="32">
        <v>119</v>
      </c>
      <c r="CZ131" s="27">
        <v>11</v>
      </c>
      <c r="DA131" s="125">
        <f t="shared" si="83"/>
        <v>592</v>
      </c>
      <c r="DB131" s="120">
        <v>145</v>
      </c>
      <c r="DC131" s="85">
        <v>22</v>
      </c>
      <c r="DD131" s="85">
        <f t="shared" si="84"/>
        <v>692</v>
      </c>
      <c r="DE131" s="169">
        <v>-2</v>
      </c>
      <c r="DF131" s="170">
        <v>-9.8000000000000007</v>
      </c>
      <c r="DG131" s="29">
        <v>97</v>
      </c>
      <c r="DH131" s="99">
        <v>8</v>
      </c>
      <c r="DI131" s="31">
        <v>366</v>
      </c>
      <c r="DJ131" s="178">
        <v>-1.3</v>
      </c>
      <c r="DK131" s="179">
        <v>-5.4</v>
      </c>
      <c r="DL131" s="32">
        <v>145</v>
      </c>
      <c r="DM131" s="27">
        <v>22</v>
      </c>
      <c r="DN131" s="27">
        <v>692</v>
      </c>
      <c r="DO131" s="27">
        <v>184</v>
      </c>
      <c r="DP131" s="27">
        <v>5</v>
      </c>
      <c r="DQ131" s="27">
        <v>981</v>
      </c>
      <c r="DR131" s="169">
        <v>-3.7</v>
      </c>
      <c r="DS131" s="170">
        <v>-10.5</v>
      </c>
      <c r="DT131" s="29">
        <v>118</v>
      </c>
      <c r="DU131" s="31">
        <v>7</v>
      </c>
      <c r="DV131" s="31">
        <v>475</v>
      </c>
      <c r="DW131" s="178">
        <v>-2.5</v>
      </c>
      <c r="DX131" s="179">
        <v>-8.8000000000000007</v>
      </c>
      <c r="DY131" s="32">
        <v>184</v>
      </c>
      <c r="DZ131" s="27">
        <v>5</v>
      </c>
      <c r="EA131" s="125">
        <v>910</v>
      </c>
      <c r="EB131" s="32">
        <v>184</v>
      </c>
      <c r="EC131" s="27">
        <v>5</v>
      </c>
      <c r="ED131" s="27">
        <f t="shared" si="63"/>
        <v>981</v>
      </c>
      <c r="EE131" s="169">
        <v>-1</v>
      </c>
      <c r="EF131" s="170">
        <v>-7.4</v>
      </c>
      <c r="EG131" s="29">
        <v>64</v>
      </c>
      <c r="EH131" s="31">
        <v>3</v>
      </c>
      <c r="EI131" s="31">
        <v>292</v>
      </c>
      <c r="EJ131" s="178">
        <v>-2.7</v>
      </c>
      <c r="EK131" s="179">
        <v>-6.3</v>
      </c>
      <c r="EL131" s="32">
        <v>95</v>
      </c>
      <c r="EM131" s="27">
        <v>4</v>
      </c>
      <c r="EN131" s="27">
        <v>486</v>
      </c>
      <c r="EO131" s="169">
        <v>2.9</v>
      </c>
      <c r="EP131" s="170">
        <v>-5.7</v>
      </c>
      <c r="EQ131" s="32">
        <v>92</v>
      </c>
      <c r="ER131" s="27">
        <v>8</v>
      </c>
      <c r="ES131" s="27">
        <v>575</v>
      </c>
      <c r="ET131" s="169">
        <v>-2.7</v>
      </c>
      <c r="EU131" s="169">
        <v>-11.7</v>
      </c>
      <c r="EV131" s="112">
        <f t="shared" si="62"/>
        <v>588.75</v>
      </c>
    </row>
    <row r="132" spans="1:152" ht="15.75">
      <c r="A132" s="293"/>
      <c r="B132" s="26">
        <v>40961</v>
      </c>
      <c r="C132" s="27">
        <v>112</v>
      </c>
      <c r="D132" s="27">
        <v>4</v>
      </c>
      <c r="E132" s="27">
        <f t="shared" si="65"/>
        <v>599</v>
      </c>
      <c r="F132" s="169">
        <v>-0.7</v>
      </c>
      <c r="G132" s="170">
        <v>-12.1</v>
      </c>
      <c r="H132" s="29">
        <v>79</v>
      </c>
      <c r="I132" s="31">
        <v>9</v>
      </c>
      <c r="J132" s="31">
        <f t="shared" si="66"/>
        <v>306</v>
      </c>
      <c r="K132" s="178">
        <v>1.2</v>
      </c>
      <c r="L132" s="179">
        <v>-7.4</v>
      </c>
      <c r="M132" s="27">
        <v>67</v>
      </c>
      <c r="N132" s="27">
        <v>11</v>
      </c>
      <c r="O132" s="27">
        <f t="shared" si="85"/>
        <v>532</v>
      </c>
      <c r="P132" s="169">
        <v>-4.2</v>
      </c>
      <c r="Q132" s="170">
        <v>-8.6999999999999993</v>
      </c>
      <c r="R132" s="29">
        <v>51</v>
      </c>
      <c r="S132" s="31">
        <v>0</v>
      </c>
      <c r="T132" s="31">
        <f t="shared" si="68"/>
        <v>315</v>
      </c>
      <c r="U132" s="178">
        <v>-3</v>
      </c>
      <c r="V132" s="179">
        <v>-6.6</v>
      </c>
      <c r="W132" s="220">
        <v>129</v>
      </c>
      <c r="X132" s="162">
        <v>14</v>
      </c>
      <c r="Y132" s="27">
        <v>583</v>
      </c>
      <c r="Z132" s="159">
        <v>-1.9</v>
      </c>
      <c r="AA132" s="221">
        <v>-10.7</v>
      </c>
      <c r="AB132" s="222">
        <v>121</v>
      </c>
      <c r="AC132" s="163">
        <v>26</v>
      </c>
      <c r="AD132" s="31">
        <f t="shared" si="69"/>
        <v>424</v>
      </c>
      <c r="AE132" s="186">
        <v>-0.9</v>
      </c>
      <c r="AF132" s="223">
        <v>-3.6</v>
      </c>
      <c r="AG132" s="220">
        <v>124</v>
      </c>
      <c r="AH132" s="162">
        <v>7</v>
      </c>
      <c r="AI132" s="27">
        <v>577</v>
      </c>
      <c r="AJ132" s="193">
        <v>-1.5</v>
      </c>
      <c r="AK132" s="224">
        <v>-7</v>
      </c>
      <c r="AL132" s="222">
        <v>39</v>
      </c>
      <c r="AM132" s="152">
        <v>0</v>
      </c>
      <c r="AN132" s="31">
        <f t="shared" si="70"/>
        <v>251</v>
      </c>
      <c r="AO132" s="186">
        <v>3</v>
      </c>
      <c r="AP132" s="223">
        <v>-5</v>
      </c>
      <c r="AQ132" s="220">
        <v>137</v>
      </c>
      <c r="AR132" s="162">
        <v>0</v>
      </c>
      <c r="AS132" s="27">
        <f t="shared" si="86"/>
        <v>803</v>
      </c>
      <c r="AT132" s="193">
        <v>1.6</v>
      </c>
      <c r="AU132" s="224">
        <v>-8.1</v>
      </c>
      <c r="AV132" s="151">
        <v>64</v>
      </c>
      <c r="AW132" s="152">
        <v>0</v>
      </c>
      <c r="AX132" s="31">
        <f t="shared" si="72"/>
        <v>331</v>
      </c>
      <c r="AY132" s="186">
        <v>6.6</v>
      </c>
      <c r="AZ132" s="190">
        <v>-2.2999999999999998</v>
      </c>
      <c r="BA132" s="32">
        <v>96</v>
      </c>
      <c r="BB132" s="27">
        <v>0</v>
      </c>
      <c r="BC132" s="27">
        <f t="shared" si="87"/>
        <v>653</v>
      </c>
      <c r="BD132" s="169">
        <v>4.7</v>
      </c>
      <c r="BE132" s="170">
        <v>-5.4</v>
      </c>
      <c r="BF132" s="29">
        <v>49</v>
      </c>
      <c r="BG132" s="99">
        <v>0</v>
      </c>
      <c r="BH132" s="31">
        <f t="shared" si="74"/>
        <v>294</v>
      </c>
      <c r="BI132" s="178">
        <v>6.5</v>
      </c>
      <c r="BJ132" s="179">
        <v>-2.1</v>
      </c>
      <c r="BK132" s="27">
        <v>129</v>
      </c>
      <c r="BL132" s="27">
        <v>20</v>
      </c>
      <c r="BM132" s="27">
        <f t="shared" si="88"/>
        <v>627</v>
      </c>
      <c r="BN132" s="169">
        <v>-1.9</v>
      </c>
      <c r="BO132" s="170">
        <v>-8.9</v>
      </c>
      <c r="BP132" s="29">
        <v>66</v>
      </c>
      <c r="BQ132" s="99">
        <v>0</v>
      </c>
      <c r="BR132" s="31">
        <f t="shared" si="76"/>
        <v>371</v>
      </c>
      <c r="BS132" s="178">
        <v>-0.5</v>
      </c>
      <c r="BT132" s="179">
        <v>-10.4</v>
      </c>
      <c r="BU132" s="27">
        <v>47</v>
      </c>
      <c r="BV132" s="27">
        <v>0</v>
      </c>
      <c r="BW132" s="27">
        <f t="shared" si="89"/>
        <v>415</v>
      </c>
      <c r="BX132" s="169">
        <v>0.2</v>
      </c>
      <c r="BY132" s="170">
        <v>-11.2</v>
      </c>
      <c r="BZ132" s="29">
        <v>75</v>
      </c>
      <c r="CA132" s="99">
        <v>1</v>
      </c>
      <c r="CB132" s="31">
        <f t="shared" si="78"/>
        <v>394</v>
      </c>
      <c r="CC132" s="178">
        <v>0.8</v>
      </c>
      <c r="CD132" s="179">
        <v>-7</v>
      </c>
      <c r="CE132" s="27">
        <v>86</v>
      </c>
      <c r="CF132" s="27">
        <v>4</v>
      </c>
      <c r="CG132" s="27">
        <f t="shared" si="90"/>
        <v>548</v>
      </c>
      <c r="CH132" s="169">
        <v>-2.2000000000000002</v>
      </c>
      <c r="CI132" s="170">
        <v>-5.7</v>
      </c>
      <c r="CJ132" s="29">
        <v>54</v>
      </c>
      <c r="CK132" s="99">
        <v>6</v>
      </c>
      <c r="CL132" s="31">
        <f t="shared" si="80"/>
        <v>322</v>
      </c>
      <c r="CM132" s="178">
        <v>-0.6</v>
      </c>
      <c r="CN132" s="179">
        <v>-4.8</v>
      </c>
      <c r="CO132" s="32">
        <v>68</v>
      </c>
      <c r="CP132" s="27">
        <v>0</v>
      </c>
      <c r="CQ132" s="27">
        <f t="shared" si="81"/>
        <v>425</v>
      </c>
      <c r="CR132" s="169">
        <v>4.8</v>
      </c>
      <c r="CS132" s="170">
        <v>-2.5</v>
      </c>
      <c r="CT132" s="29">
        <v>62</v>
      </c>
      <c r="CU132" s="99">
        <v>0</v>
      </c>
      <c r="CV132" s="31">
        <f t="shared" si="82"/>
        <v>318</v>
      </c>
      <c r="CW132" s="178">
        <v>3.2</v>
      </c>
      <c r="CX132" s="179">
        <v>-0.8</v>
      </c>
      <c r="CY132" s="32">
        <v>117</v>
      </c>
      <c r="CZ132" s="27">
        <v>2</v>
      </c>
      <c r="DA132" s="125">
        <f t="shared" si="83"/>
        <v>594</v>
      </c>
      <c r="DB132" s="120">
        <v>157</v>
      </c>
      <c r="DC132" s="85">
        <v>20</v>
      </c>
      <c r="DD132" s="85">
        <f t="shared" si="84"/>
        <v>712</v>
      </c>
      <c r="DE132" s="169">
        <v>-1.9</v>
      </c>
      <c r="DF132" s="170">
        <v>-12.3</v>
      </c>
      <c r="DG132" s="29">
        <v>111</v>
      </c>
      <c r="DH132" s="99">
        <v>19</v>
      </c>
      <c r="DI132" s="31">
        <v>385</v>
      </c>
      <c r="DJ132" s="178">
        <v>-0.1</v>
      </c>
      <c r="DK132" s="179">
        <v>-7.1</v>
      </c>
      <c r="DL132" s="32">
        <v>157</v>
      </c>
      <c r="DM132" s="27">
        <v>20</v>
      </c>
      <c r="DN132" s="27">
        <v>712</v>
      </c>
      <c r="DO132" s="27">
        <v>192</v>
      </c>
      <c r="DP132" s="27">
        <v>13</v>
      </c>
      <c r="DQ132" s="27">
        <v>994</v>
      </c>
      <c r="DR132" s="169">
        <v>-2.8</v>
      </c>
      <c r="DS132" s="170">
        <v>-9.5</v>
      </c>
      <c r="DT132" s="29">
        <v>113</v>
      </c>
      <c r="DU132" s="31">
        <v>2</v>
      </c>
      <c r="DV132" s="31">
        <v>477</v>
      </c>
      <c r="DW132" s="178">
        <v>-2</v>
      </c>
      <c r="DX132" s="179">
        <v>-8.6999999999999993</v>
      </c>
      <c r="DY132" s="32">
        <v>192</v>
      </c>
      <c r="DZ132" s="27">
        <v>13</v>
      </c>
      <c r="EA132" s="125">
        <v>923</v>
      </c>
      <c r="EB132" s="32">
        <v>192</v>
      </c>
      <c r="EC132" s="27">
        <v>13</v>
      </c>
      <c r="ED132" s="27">
        <f t="shared" si="63"/>
        <v>994</v>
      </c>
      <c r="EE132" s="169">
        <v>-0.3</v>
      </c>
      <c r="EF132" s="170">
        <v>-9.1999999999999993</v>
      </c>
      <c r="EG132" s="29">
        <v>61</v>
      </c>
      <c r="EH132" s="270" t="s">
        <v>69</v>
      </c>
      <c r="EI132" s="31">
        <v>292</v>
      </c>
      <c r="EJ132" s="178">
        <v>0.9</v>
      </c>
      <c r="EK132" s="179">
        <v>-5.4</v>
      </c>
      <c r="EL132" s="32">
        <v>91</v>
      </c>
      <c r="EM132" s="270" t="s">
        <v>69</v>
      </c>
      <c r="EN132" s="27">
        <v>486</v>
      </c>
      <c r="EO132" s="169">
        <v>4.5999999999999996</v>
      </c>
      <c r="EP132" s="170">
        <v>-7.4</v>
      </c>
      <c r="EQ132" s="32">
        <v>88</v>
      </c>
      <c r="ER132" s="27">
        <v>1</v>
      </c>
      <c r="ES132" s="27">
        <v>576</v>
      </c>
      <c r="ET132" s="169">
        <v>1.1000000000000001</v>
      </c>
      <c r="EU132" s="169">
        <v>-9.1999999999999993</v>
      </c>
      <c r="EV132" s="112">
        <f t="shared" si="62"/>
        <v>593.75</v>
      </c>
    </row>
    <row r="133" spans="1:152" ht="15.75">
      <c r="A133" s="293"/>
      <c r="B133" s="26">
        <v>40962</v>
      </c>
      <c r="C133" s="27">
        <v>113</v>
      </c>
      <c r="D133" s="27">
        <v>3</v>
      </c>
      <c r="E133" s="27">
        <f t="shared" si="65"/>
        <v>602</v>
      </c>
      <c r="F133" s="169">
        <v>-0.9</v>
      </c>
      <c r="G133" s="170">
        <v>-6.9</v>
      </c>
      <c r="H133" s="29">
        <v>88</v>
      </c>
      <c r="I133" s="31">
        <v>13</v>
      </c>
      <c r="J133" s="31">
        <f t="shared" si="66"/>
        <v>319</v>
      </c>
      <c r="K133" s="178">
        <v>1.7</v>
      </c>
      <c r="L133" s="179">
        <v>-6.7</v>
      </c>
      <c r="M133" s="27">
        <v>63</v>
      </c>
      <c r="N133" s="27">
        <v>0</v>
      </c>
      <c r="O133" s="27">
        <f t="shared" si="85"/>
        <v>532</v>
      </c>
      <c r="P133" s="169">
        <v>-4</v>
      </c>
      <c r="Q133" s="170">
        <v>-10.199999999999999</v>
      </c>
      <c r="R133" s="29">
        <v>89</v>
      </c>
      <c r="S133" s="31">
        <v>45</v>
      </c>
      <c r="T133" s="31">
        <f t="shared" si="68"/>
        <v>360</v>
      </c>
      <c r="U133" s="178">
        <v>-3.8</v>
      </c>
      <c r="V133" s="179">
        <v>-7.8</v>
      </c>
      <c r="W133" s="220">
        <v>122</v>
      </c>
      <c r="X133" s="162">
        <v>0</v>
      </c>
      <c r="Y133" s="27">
        <v>583</v>
      </c>
      <c r="Z133" s="159">
        <v>2</v>
      </c>
      <c r="AA133" s="221">
        <v>-5.7</v>
      </c>
      <c r="AB133" s="222">
        <v>129</v>
      </c>
      <c r="AC133" s="163">
        <v>11</v>
      </c>
      <c r="AD133" s="31">
        <f t="shared" si="69"/>
        <v>435</v>
      </c>
      <c r="AE133" s="186">
        <v>-0.2</v>
      </c>
      <c r="AF133" s="223">
        <v>-4</v>
      </c>
      <c r="AG133" s="220">
        <v>126</v>
      </c>
      <c r="AH133" s="162">
        <v>5</v>
      </c>
      <c r="AI133" s="27">
        <v>582</v>
      </c>
      <c r="AJ133" s="193">
        <v>-0.7</v>
      </c>
      <c r="AK133" s="224">
        <v>-9.1999999999999993</v>
      </c>
      <c r="AL133" s="222">
        <v>40</v>
      </c>
      <c r="AM133" s="152">
        <v>2</v>
      </c>
      <c r="AN133" s="31">
        <f t="shared" si="70"/>
        <v>253</v>
      </c>
      <c r="AO133" s="186">
        <v>2.1</v>
      </c>
      <c r="AP133" s="223">
        <v>-3.5</v>
      </c>
      <c r="AQ133" s="220">
        <v>148</v>
      </c>
      <c r="AR133" s="162">
        <v>12</v>
      </c>
      <c r="AS133" s="27">
        <f t="shared" si="86"/>
        <v>815</v>
      </c>
      <c r="AT133" s="193">
        <v>-0.1</v>
      </c>
      <c r="AU133" s="224">
        <v>-4.9000000000000004</v>
      </c>
      <c r="AV133" s="151">
        <v>60</v>
      </c>
      <c r="AW133" s="152">
        <v>1</v>
      </c>
      <c r="AX133" s="31">
        <f t="shared" si="72"/>
        <v>332</v>
      </c>
      <c r="AY133" s="186">
        <v>5</v>
      </c>
      <c r="AZ133" s="190">
        <v>-0.2</v>
      </c>
      <c r="BA133" s="32">
        <v>93</v>
      </c>
      <c r="BB133" s="27">
        <v>0</v>
      </c>
      <c r="BC133" s="27">
        <f t="shared" si="87"/>
        <v>653</v>
      </c>
      <c r="BD133" s="169">
        <v>0.4</v>
      </c>
      <c r="BE133" s="170">
        <v>-6.4</v>
      </c>
      <c r="BF133" s="29">
        <v>49</v>
      </c>
      <c r="BG133" s="99">
        <v>1</v>
      </c>
      <c r="BH133" s="31">
        <f t="shared" si="74"/>
        <v>295</v>
      </c>
      <c r="BI133" s="178">
        <v>1.1000000000000001</v>
      </c>
      <c r="BJ133" s="179">
        <v>-2.9</v>
      </c>
      <c r="BK133" s="27">
        <v>122</v>
      </c>
      <c r="BL133" s="27">
        <v>6</v>
      </c>
      <c r="BM133" s="27">
        <f t="shared" si="88"/>
        <v>633</v>
      </c>
      <c r="BN133" s="169">
        <v>2.7</v>
      </c>
      <c r="BO133" s="170">
        <v>-4.3</v>
      </c>
      <c r="BP133" s="29">
        <v>80</v>
      </c>
      <c r="BQ133" s="99">
        <v>16</v>
      </c>
      <c r="BR133" s="31">
        <f t="shared" si="76"/>
        <v>387</v>
      </c>
      <c r="BS133" s="178">
        <v>4.4000000000000004</v>
      </c>
      <c r="BT133" s="179">
        <v>-3.4</v>
      </c>
      <c r="BU133" s="27">
        <v>46</v>
      </c>
      <c r="BV133" s="27">
        <v>0</v>
      </c>
      <c r="BW133" s="27">
        <f t="shared" si="89"/>
        <v>415</v>
      </c>
      <c r="BX133" s="169">
        <v>3.7</v>
      </c>
      <c r="BY133" s="170">
        <v>-3.8</v>
      </c>
      <c r="BZ133" s="29">
        <v>73</v>
      </c>
      <c r="CA133" s="99">
        <v>0</v>
      </c>
      <c r="CB133" s="31">
        <f t="shared" si="78"/>
        <v>394</v>
      </c>
      <c r="CC133" s="178">
        <v>3.3</v>
      </c>
      <c r="CD133" s="179">
        <v>-1.8</v>
      </c>
      <c r="CE133" s="27">
        <v>91</v>
      </c>
      <c r="CF133" s="27">
        <v>7</v>
      </c>
      <c r="CG133" s="27">
        <f t="shared" si="90"/>
        <v>555</v>
      </c>
      <c r="CH133" s="169">
        <v>2</v>
      </c>
      <c r="CI133" s="170">
        <v>-7.2</v>
      </c>
      <c r="CJ133" s="29">
        <v>51</v>
      </c>
      <c r="CK133" s="99">
        <v>0</v>
      </c>
      <c r="CL133" s="31">
        <f t="shared" si="80"/>
        <v>322</v>
      </c>
      <c r="CM133" s="178">
        <f>--0.7</f>
        <v>0.7</v>
      </c>
      <c r="CN133" s="179">
        <v>-4.8</v>
      </c>
      <c r="CO133" s="32">
        <v>62</v>
      </c>
      <c r="CP133" s="27">
        <v>0</v>
      </c>
      <c r="CQ133" s="27">
        <f t="shared" si="81"/>
        <v>425</v>
      </c>
      <c r="CR133" s="169">
        <v>7.2</v>
      </c>
      <c r="CS133" s="170">
        <v>0.4</v>
      </c>
      <c r="CT133" s="29">
        <v>58</v>
      </c>
      <c r="CU133" s="99">
        <v>0</v>
      </c>
      <c r="CV133" s="31">
        <f t="shared" si="82"/>
        <v>318</v>
      </c>
      <c r="CW133" s="178">
        <v>7.6</v>
      </c>
      <c r="CX133" s="179">
        <v>0.6</v>
      </c>
      <c r="CY133" s="32">
        <v>114</v>
      </c>
      <c r="CZ133" s="27">
        <v>0</v>
      </c>
      <c r="DA133" s="125">
        <f t="shared" si="83"/>
        <v>594</v>
      </c>
      <c r="DB133" s="127">
        <v>156</v>
      </c>
      <c r="DC133" s="107">
        <v>10</v>
      </c>
      <c r="DD133" s="107">
        <f t="shared" si="84"/>
        <v>722</v>
      </c>
      <c r="DE133" s="169">
        <v>-0.5</v>
      </c>
      <c r="DF133" s="170">
        <v>-9</v>
      </c>
      <c r="DG133" s="29">
        <v>105</v>
      </c>
      <c r="DH133" s="98">
        <v>1</v>
      </c>
      <c r="DI133" s="31">
        <v>386</v>
      </c>
      <c r="DJ133" s="178">
        <v>0.6</v>
      </c>
      <c r="DK133" s="179">
        <v>-6.1</v>
      </c>
      <c r="DL133" s="32">
        <v>156</v>
      </c>
      <c r="DM133" s="27">
        <v>10</v>
      </c>
      <c r="DN133" s="27">
        <v>722</v>
      </c>
      <c r="DO133" s="27">
        <v>179</v>
      </c>
      <c r="DP133" s="270" t="s">
        <v>69</v>
      </c>
      <c r="DQ133" s="27">
        <v>994</v>
      </c>
      <c r="DR133" s="169">
        <v>-3.2</v>
      </c>
      <c r="DS133" s="170">
        <v>-9.6999999999999993</v>
      </c>
      <c r="DT133" s="29">
        <v>110</v>
      </c>
      <c r="DU133" s="30" t="s">
        <v>68</v>
      </c>
      <c r="DV133" s="31">
        <v>477</v>
      </c>
      <c r="DW133" s="178">
        <v>-2.4</v>
      </c>
      <c r="DX133" s="179">
        <v>-9.3000000000000007</v>
      </c>
      <c r="DY133" s="32">
        <v>179</v>
      </c>
      <c r="DZ133" s="270" t="s">
        <v>69</v>
      </c>
      <c r="EA133" s="125">
        <v>923</v>
      </c>
      <c r="EB133" s="32">
        <v>179</v>
      </c>
      <c r="EC133" s="270" t="s">
        <v>69</v>
      </c>
      <c r="ED133" s="27">
        <f t="shared" si="63"/>
        <v>994</v>
      </c>
      <c r="EE133" s="169">
        <v>1.5</v>
      </c>
      <c r="EF133" s="170">
        <v>-6.3</v>
      </c>
      <c r="EG133" s="29">
        <v>60</v>
      </c>
      <c r="EH133" s="270" t="s">
        <v>69</v>
      </c>
      <c r="EI133" s="31">
        <v>292</v>
      </c>
      <c r="EJ133" s="178">
        <v>3.2</v>
      </c>
      <c r="EK133" s="179">
        <v>-3.6</v>
      </c>
      <c r="EL133" s="32">
        <v>88</v>
      </c>
      <c r="EM133" s="270" t="s">
        <v>69</v>
      </c>
      <c r="EN133" s="27">
        <v>486</v>
      </c>
      <c r="EO133" s="169">
        <v>4.5</v>
      </c>
      <c r="EP133" s="170">
        <v>-7.2</v>
      </c>
      <c r="EQ133" s="32">
        <v>87</v>
      </c>
      <c r="ER133" s="27">
        <v>2</v>
      </c>
      <c r="ES133" s="27">
        <v>578</v>
      </c>
      <c r="ET133" s="169">
        <v>3.1</v>
      </c>
      <c r="EU133" s="169">
        <v>-0.4</v>
      </c>
      <c r="EV133" s="112">
        <f t="shared" si="62"/>
        <v>596.125</v>
      </c>
    </row>
    <row r="134" spans="1:152" ht="15.75">
      <c r="A134" s="293"/>
      <c r="B134" s="26">
        <v>40963</v>
      </c>
      <c r="C134" s="27">
        <v>114</v>
      </c>
      <c r="D134" s="27">
        <v>6</v>
      </c>
      <c r="E134" s="27">
        <f t="shared" si="65"/>
        <v>608</v>
      </c>
      <c r="F134" s="169">
        <v>0.4</v>
      </c>
      <c r="G134" s="170">
        <v>-5.8</v>
      </c>
      <c r="H134" s="29">
        <v>80</v>
      </c>
      <c r="I134" s="31">
        <v>2</v>
      </c>
      <c r="J134" s="31">
        <f t="shared" si="66"/>
        <v>321</v>
      </c>
      <c r="K134" s="178">
        <v>2.2000000000000002</v>
      </c>
      <c r="L134" s="179">
        <v>-7</v>
      </c>
      <c r="M134" s="27">
        <v>60</v>
      </c>
      <c r="N134" s="27">
        <v>0</v>
      </c>
      <c r="O134" s="27">
        <f t="shared" si="85"/>
        <v>532</v>
      </c>
      <c r="P134" s="169">
        <v>-2.9</v>
      </c>
      <c r="Q134" s="170">
        <v>-14.3</v>
      </c>
      <c r="R134" s="29">
        <v>92</v>
      </c>
      <c r="S134" s="31">
        <v>11</v>
      </c>
      <c r="T134" s="31">
        <f t="shared" si="68"/>
        <v>371</v>
      </c>
      <c r="U134" s="178">
        <v>-2.8</v>
      </c>
      <c r="V134" s="179">
        <v>-7.6</v>
      </c>
      <c r="W134" s="220">
        <v>117</v>
      </c>
      <c r="X134" s="162">
        <v>1</v>
      </c>
      <c r="Y134" s="27">
        <v>584</v>
      </c>
      <c r="Z134" s="159">
        <v>0.2</v>
      </c>
      <c r="AA134" s="221">
        <v>-12.4</v>
      </c>
      <c r="AB134" s="222">
        <v>123</v>
      </c>
      <c r="AC134" s="163">
        <v>0</v>
      </c>
      <c r="AD134" s="31">
        <f t="shared" si="69"/>
        <v>435</v>
      </c>
      <c r="AE134" s="186">
        <v>1.6</v>
      </c>
      <c r="AF134" s="223">
        <v>-4.0999999999999996</v>
      </c>
      <c r="AG134" s="220">
        <v>131</v>
      </c>
      <c r="AH134" s="162">
        <v>11</v>
      </c>
      <c r="AI134" s="27">
        <v>593</v>
      </c>
      <c r="AJ134" s="193">
        <v>-1.2</v>
      </c>
      <c r="AK134" s="224">
        <v>-5.0999999999999996</v>
      </c>
      <c r="AL134" s="222">
        <v>45</v>
      </c>
      <c r="AM134" s="152">
        <v>7</v>
      </c>
      <c r="AN134" s="31">
        <f t="shared" si="70"/>
        <v>260</v>
      </c>
      <c r="AO134" s="186">
        <v>-1.6</v>
      </c>
      <c r="AP134" s="223">
        <v>-7</v>
      </c>
      <c r="AQ134" s="220">
        <v>173</v>
      </c>
      <c r="AR134" s="162">
        <v>29</v>
      </c>
      <c r="AS134" s="27">
        <f t="shared" si="86"/>
        <v>844</v>
      </c>
      <c r="AT134" s="193">
        <v>-4.0999999999999996</v>
      </c>
      <c r="AU134" s="224">
        <v>-8.4</v>
      </c>
      <c r="AV134" s="151">
        <v>68</v>
      </c>
      <c r="AW134" s="152">
        <v>11</v>
      </c>
      <c r="AX134" s="31">
        <f t="shared" si="72"/>
        <v>343</v>
      </c>
      <c r="AY134" s="186">
        <v>3.1</v>
      </c>
      <c r="AZ134" s="190">
        <v>-4.2</v>
      </c>
      <c r="BA134" s="32">
        <v>93</v>
      </c>
      <c r="BB134" s="27">
        <v>1</v>
      </c>
      <c r="BC134" s="27">
        <f t="shared" si="87"/>
        <v>654</v>
      </c>
      <c r="BD134" s="169">
        <v>4.4000000000000004</v>
      </c>
      <c r="BE134" s="170">
        <v>-7.3</v>
      </c>
      <c r="BF134" s="29">
        <v>49</v>
      </c>
      <c r="BG134" s="31">
        <v>2</v>
      </c>
      <c r="BH134" s="31">
        <f t="shared" si="74"/>
        <v>297</v>
      </c>
      <c r="BI134" s="178">
        <v>8.1</v>
      </c>
      <c r="BJ134" s="179">
        <v>-5.3</v>
      </c>
      <c r="BK134" s="27">
        <v>112</v>
      </c>
      <c r="BL134" s="27">
        <v>2</v>
      </c>
      <c r="BM134" s="27">
        <f t="shared" si="88"/>
        <v>635</v>
      </c>
      <c r="BN134" s="169">
        <v>-2.6</v>
      </c>
      <c r="BO134" s="170">
        <v>-7.1</v>
      </c>
      <c r="BP134" s="29">
        <v>65</v>
      </c>
      <c r="BQ134" s="31">
        <v>1</v>
      </c>
      <c r="BR134" s="31">
        <f t="shared" si="76"/>
        <v>388</v>
      </c>
      <c r="BS134" s="178">
        <v>-1.2</v>
      </c>
      <c r="BT134" s="179">
        <v>-7.1</v>
      </c>
      <c r="BU134" s="27">
        <v>47</v>
      </c>
      <c r="BV134" s="27">
        <v>4</v>
      </c>
      <c r="BW134" s="27">
        <f t="shared" si="89"/>
        <v>419</v>
      </c>
      <c r="BX134" s="169">
        <v>-0.5</v>
      </c>
      <c r="BY134" s="170">
        <v>-4.8</v>
      </c>
      <c r="BZ134" s="29">
        <v>76</v>
      </c>
      <c r="CA134" s="31">
        <v>9</v>
      </c>
      <c r="CB134" s="31">
        <f t="shared" si="78"/>
        <v>403</v>
      </c>
      <c r="CC134" s="178">
        <v>0.3</v>
      </c>
      <c r="CD134" s="179">
        <v>-3.5</v>
      </c>
      <c r="CE134" s="27">
        <v>86</v>
      </c>
      <c r="CF134" s="27">
        <v>7</v>
      </c>
      <c r="CG134" s="27">
        <f t="shared" si="90"/>
        <v>562</v>
      </c>
      <c r="CH134" s="169">
        <v>-6.1</v>
      </c>
      <c r="CI134" s="170">
        <v>-11.7</v>
      </c>
      <c r="CJ134" s="29">
        <v>66</v>
      </c>
      <c r="CK134" s="31">
        <v>16</v>
      </c>
      <c r="CL134" s="31">
        <f t="shared" si="80"/>
        <v>338</v>
      </c>
      <c r="CM134" s="178">
        <v>-4.4000000000000004</v>
      </c>
      <c r="CN134" s="179">
        <v>-8.5</v>
      </c>
      <c r="CO134" s="32">
        <v>59</v>
      </c>
      <c r="CP134" s="27">
        <v>1</v>
      </c>
      <c r="CQ134" s="27">
        <f t="shared" si="81"/>
        <v>426</v>
      </c>
      <c r="CR134" s="169">
        <v>1.4</v>
      </c>
      <c r="CS134" s="170">
        <v>-2.7</v>
      </c>
      <c r="CT134" s="29">
        <v>57</v>
      </c>
      <c r="CU134" s="31">
        <v>2</v>
      </c>
      <c r="CV134" s="31">
        <f t="shared" si="82"/>
        <v>320</v>
      </c>
      <c r="CW134" s="178">
        <v>2.8</v>
      </c>
      <c r="CX134" s="179">
        <v>-1.1000000000000001</v>
      </c>
      <c r="CY134" s="32">
        <v>112</v>
      </c>
      <c r="CZ134" s="27">
        <v>2</v>
      </c>
      <c r="DA134" s="125">
        <f t="shared" si="83"/>
        <v>596</v>
      </c>
      <c r="DB134" s="120">
        <v>151</v>
      </c>
      <c r="DC134" s="85">
        <v>8</v>
      </c>
      <c r="DD134" s="85">
        <f t="shared" si="84"/>
        <v>730</v>
      </c>
      <c r="DE134" s="169">
        <v>1.9</v>
      </c>
      <c r="DF134" s="170">
        <v>-12.9</v>
      </c>
      <c r="DG134" s="29">
        <v>100</v>
      </c>
      <c r="DH134" s="31">
        <v>0</v>
      </c>
      <c r="DI134" s="31">
        <v>386</v>
      </c>
      <c r="DJ134" s="178">
        <v>2.5</v>
      </c>
      <c r="DK134" s="179">
        <v>-9.3000000000000007</v>
      </c>
      <c r="DL134" s="32">
        <v>151</v>
      </c>
      <c r="DM134" s="27">
        <v>8</v>
      </c>
      <c r="DN134" s="27">
        <v>730</v>
      </c>
      <c r="DO134" s="27">
        <v>180</v>
      </c>
      <c r="DP134" s="27">
        <v>3</v>
      </c>
      <c r="DQ134" s="27">
        <v>997</v>
      </c>
      <c r="DR134" s="169">
        <v>-5.7</v>
      </c>
      <c r="DS134" s="170">
        <v>-12.4</v>
      </c>
      <c r="DT134" s="29">
        <v>109</v>
      </c>
      <c r="DU134" s="31">
        <v>1</v>
      </c>
      <c r="DV134" s="31">
        <v>478</v>
      </c>
      <c r="DW134" s="178">
        <v>-4.5999999999999996</v>
      </c>
      <c r="DX134" s="179">
        <v>-10</v>
      </c>
      <c r="DY134" s="32">
        <v>180</v>
      </c>
      <c r="DZ134" s="27">
        <v>3</v>
      </c>
      <c r="EA134" s="125">
        <v>926</v>
      </c>
      <c r="EB134" s="32">
        <v>180</v>
      </c>
      <c r="EC134" s="27">
        <v>3</v>
      </c>
      <c r="ED134" s="27">
        <f t="shared" si="63"/>
        <v>997</v>
      </c>
      <c r="EE134" s="169">
        <v>-2.7</v>
      </c>
      <c r="EF134" s="170">
        <v>-5.0999999999999996</v>
      </c>
      <c r="EG134" s="29">
        <v>76</v>
      </c>
      <c r="EH134" s="31">
        <v>19</v>
      </c>
      <c r="EI134" s="31">
        <v>311</v>
      </c>
      <c r="EJ134" s="178">
        <v>-0.5</v>
      </c>
      <c r="EK134" s="179">
        <v>-3.8</v>
      </c>
      <c r="EL134" s="32">
        <v>84</v>
      </c>
      <c r="EM134" s="270" t="s">
        <v>69</v>
      </c>
      <c r="EN134" s="27">
        <v>486</v>
      </c>
      <c r="EO134" s="169">
        <v>7.3</v>
      </c>
      <c r="EP134" s="170">
        <v>1.2</v>
      </c>
      <c r="EQ134" s="32">
        <v>81</v>
      </c>
      <c r="ER134" s="270" t="s">
        <v>69</v>
      </c>
      <c r="ES134" s="27">
        <v>578</v>
      </c>
      <c r="ET134" s="169">
        <v>4.5</v>
      </c>
      <c r="EU134" s="169">
        <v>-2</v>
      </c>
      <c r="EV134" s="112">
        <f t="shared" si="62"/>
        <v>599.25</v>
      </c>
    </row>
    <row r="135" spans="1:152" ht="15.75">
      <c r="A135" s="293"/>
      <c r="B135" s="26">
        <v>40964</v>
      </c>
      <c r="C135" s="27">
        <v>110</v>
      </c>
      <c r="D135" s="27">
        <v>0</v>
      </c>
      <c r="E135" s="27">
        <f t="shared" si="65"/>
        <v>608</v>
      </c>
      <c r="F135" s="169">
        <v>4.9000000000000004</v>
      </c>
      <c r="G135" s="170">
        <v>-2.2000000000000002</v>
      </c>
      <c r="H135" s="29">
        <v>76</v>
      </c>
      <c r="I135" s="31">
        <v>0</v>
      </c>
      <c r="J135" s="31">
        <f t="shared" si="66"/>
        <v>321</v>
      </c>
      <c r="K135" s="178">
        <v>5.5</v>
      </c>
      <c r="L135" s="179">
        <v>-2.1</v>
      </c>
      <c r="M135" s="27">
        <v>61</v>
      </c>
      <c r="N135" s="27">
        <v>2</v>
      </c>
      <c r="O135" s="27">
        <f t="shared" si="85"/>
        <v>534</v>
      </c>
      <c r="P135" s="169">
        <v>-3</v>
      </c>
      <c r="Q135" s="170">
        <v>-12.5</v>
      </c>
      <c r="R135" s="29">
        <v>88</v>
      </c>
      <c r="S135" s="31">
        <v>7</v>
      </c>
      <c r="T135" s="31">
        <f t="shared" si="68"/>
        <v>378</v>
      </c>
      <c r="U135" s="178">
        <v>-0.8</v>
      </c>
      <c r="V135" s="179">
        <v>-6.4</v>
      </c>
      <c r="W135" s="220">
        <v>116</v>
      </c>
      <c r="X135" s="162">
        <v>0</v>
      </c>
      <c r="Y135" s="27">
        <v>584</v>
      </c>
      <c r="Z135" s="159">
        <v>0.8</v>
      </c>
      <c r="AA135" s="221">
        <v>-6</v>
      </c>
      <c r="AB135" s="222">
        <v>117</v>
      </c>
      <c r="AC135" s="163">
        <v>0</v>
      </c>
      <c r="AD135" s="31">
        <f t="shared" si="69"/>
        <v>435</v>
      </c>
      <c r="AE135" s="186">
        <v>1.9</v>
      </c>
      <c r="AF135" s="223">
        <v>-2.2999999999999998</v>
      </c>
      <c r="AG135" s="220">
        <v>143</v>
      </c>
      <c r="AH135" s="162">
        <v>14</v>
      </c>
      <c r="AI135" s="27">
        <v>607</v>
      </c>
      <c r="AJ135" s="193">
        <v>0.9</v>
      </c>
      <c r="AK135" s="224">
        <v>-4.0999999999999996</v>
      </c>
      <c r="AL135" s="222">
        <v>43</v>
      </c>
      <c r="AM135" s="152">
        <v>0</v>
      </c>
      <c r="AN135" s="31">
        <f t="shared" si="70"/>
        <v>260</v>
      </c>
      <c r="AO135" s="186">
        <v>-0.9</v>
      </c>
      <c r="AP135" s="223">
        <v>-7</v>
      </c>
      <c r="AQ135" s="220">
        <v>204</v>
      </c>
      <c r="AR135" s="162">
        <v>42</v>
      </c>
      <c r="AS135" s="27">
        <f t="shared" si="86"/>
        <v>886</v>
      </c>
      <c r="AT135" s="193">
        <v>-3.2</v>
      </c>
      <c r="AU135" s="224">
        <v>-11</v>
      </c>
      <c r="AV135" s="151">
        <v>79</v>
      </c>
      <c r="AW135" s="152">
        <v>16</v>
      </c>
      <c r="AX135" s="31">
        <f t="shared" si="72"/>
        <v>359</v>
      </c>
      <c r="AY135" s="186">
        <v>2.2999999999999998</v>
      </c>
      <c r="AZ135" s="190">
        <v>-1.4</v>
      </c>
      <c r="BA135" s="32">
        <v>89</v>
      </c>
      <c r="BB135" s="27">
        <v>0</v>
      </c>
      <c r="BC135" s="27">
        <f t="shared" si="87"/>
        <v>654</v>
      </c>
      <c r="BD135" s="169">
        <v>4.5</v>
      </c>
      <c r="BE135" s="170">
        <v>-3.4</v>
      </c>
      <c r="BF135" s="29">
        <v>45</v>
      </c>
      <c r="BG135" s="31">
        <v>0</v>
      </c>
      <c r="BH135" s="31">
        <f t="shared" si="74"/>
        <v>297</v>
      </c>
      <c r="BI135" s="178">
        <v>5.5</v>
      </c>
      <c r="BJ135" s="179">
        <v>-1.8</v>
      </c>
      <c r="BK135" s="27">
        <v>127</v>
      </c>
      <c r="BL135" s="27">
        <v>18</v>
      </c>
      <c r="BM135" s="27">
        <f t="shared" si="88"/>
        <v>653</v>
      </c>
      <c r="BN135" s="169">
        <v>-3.6</v>
      </c>
      <c r="BO135" s="170">
        <v>-9</v>
      </c>
      <c r="BP135" s="29">
        <v>65</v>
      </c>
      <c r="BQ135" s="31">
        <v>0</v>
      </c>
      <c r="BR135" s="31">
        <f t="shared" si="76"/>
        <v>388</v>
      </c>
      <c r="BS135" s="178">
        <v>-2.2999999999999998</v>
      </c>
      <c r="BT135" s="179">
        <v>-6.8</v>
      </c>
      <c r="BU135" s="27">
        <v>49</v>
      </c>
      <c r="BV135" s="27">
        <v>4</v>
      </c>
      <c r="BW135" s="27">
        <f t="shared" si="89"/>
        <v>423</v>
      </c>
      <c r="BX135" s="169">
        <v>1.9</v>
      </c>
      <c r="BY135" s="170">
        <v>-7.6</v>
      </c>
      <c r="BZ135" s="29">
        <v>72</v>
      </c>
      <c r="CA135" s="31">
        <v>0</v>
      </c>
      <c r="CB135" s="31">
        <f t="shared" si="78"/>
        <v>403</v>
      </c>
      <c r="CC135" s="178">
        <v>1.6</v>
      </c>
      <c r="CD135" s="179">
        <v>-4.9000000000000004</v>
      </c>
      <c r="CE135" s="27">
        <v>91</v>
      </c>
      <c r="CF135" s="27">
        <v>6</v>
      </c>
      <c r="CG135" s="27">
        <f t="shared" si="90"/>
        <v>568</v>
      </c>
      <c r="CH135" s="169">
        <v>-2.4</v>
      </c>
      <c r="CI135" s="170">
        <v>-10.7</v>
      </c>
      <c r="CJ135" s="29">
        <v>64</v>
      </c>
      <c r="CK135" s="31">
        <v>3</v>
      </c>
      <c r="CL135" s="31">
        <f t="shared" si="80"/>
        <v>341</v>
      </c>
      <c r="CM135" s="178">
        <v>-2.2999999999999998</v>
      </c>
      <c r="CN135" s="179">
        <v>-10.9</v>
      </c>
      <c r="CO135" s="32">
        <v>64</v>
      </c>
      <c r="CP135" s="27">
        <v>7</v>
      </c>
      <c r="CQ135" s="27">
        <f t="shared" si="81"/>
        <v>433</v>
      </c>
      <c r="CR135" s="169">
        <v>1.5</v>
      </c>
      <c r="CS135" s="170">
        <v>-4.0999999999999996</v>
      </c>
      <c r="CT135" s="29">
        <v>56</v>
      </c>
      <c r="CU135" s="31">
        <v>1</v>
      </c>
      <c r="CV135" s="31">
        <f t="shared" si="82"/>
        <v>321</v>
      </c>
      <c r="CW135" s="178">
        <v>1.3</v>
      </c>
      <c r="CX135" s="179">
        <v>-2.2999999999999998</v>
      </c>
      <c r="CY135" s="32">
        <v>109</v>
      </c>
      <c r="CZ135" s="27">
        <v>0</v>
      </c>
      <c r="DA135" s="125">
        <f t="shared" si="83"/>
        <v>596</v>
      </c>
      <c r="DB135" s="120">
        <v>145</v>
      </c>
      <c r="DC135" s="85">
        <v>0</v>
      </c>
      <c r="DD135" s="85">
        <f t="shared" si="84"/>
        <v>730</v>
      </c>
      <c r="DE135" s="169">
        <v>2.5</v>
      </c>
      <c r="DF135" s="170">
        <v>-11.4</v>
      </c>
      <c r="DG135" s="29">
        <v>94</v>
      </c>
      <c r="DH135" s="31">
        <v>0</v>
      </c>
      <c r="DI135" s="31">
        <v>386</v>
      </c>
      <c r="DJ135" s="178">
        <v>3.4</v>
      </c>
      <c r="DK135" s="179">
        <v>-6.6</v>
      </c>
      <c r="DL135" s="32">
        <v>145</v>
      </c>
      <c r="DM135" s="270" t="s">
        <v>69</v>
      </c>
      <c r="DN135" s="27">
        <v>730</v>
      </c>
      <c r="DO135" s="27">
        <v>177</v>
      </c>
      <c r="DP135" s="270" t="s">
        <v>69</v>
      </c>
      <c r="DQ135" s="27">
        <v>997</v>
      </c>
      <c r="DR135" s="169">
        <v>-5.2</v>
      </c>
      <c r="DS135" s="170">
        <v>-16.600000000000001</v>
      </c>
      <c r="DT135" s="29">
        <v>117</v>
      </c>
      <c r="DU135" s="31">
        <v>11</v>
      </c>
      <c r="DV135" s="31">
        <v>489</v>
      </c>
      <c r="DW135" s="178">
        <v>-3.3</v>
      </c>
      <c r="DX135" s="179">
        <v>-11.3</v>
      </c>
      <c r="DY135" s="32">
        <v>177</v>
      </c>
      <c r="DZ135" s="270" t="s">
        <v>69</v>
      </c>
      <c r="EA135" s="125">
        <v>926</v>
      </c>
      <c r="EB135" s="32">
        <v>177</v>
      </c>
      <c r="EC135" s="270" t="s">
        <v>69</v>
      </c>
      <c r="ED135" s="27">
        <f t="shared" si="63"/>
        <v>997</v>
      </c>
      <c r="EE135" s="169">
        <v>-7</v>
      </c>
      <c r="EF135" s="170">
        <v>-12.8</v>
      </c>
      <c r="EG135" s="29">
        <v>69</v>
      </c>
      <c r="EH135" s="270" t="s">
        <v>69</v>
      </c>
      <c r="EI135" s="31">
        <v>311</v>
      </c>
      <c r="EJ135" s="178">
        <v>-5.0999999999999996</v>
      </c>
      <c r="EK135" s="179">
        <v>-9.6</v>
      </c>
      <c r="EL135" s="32">
        <v>72</v>
      </c>
      <c r="EM135" s="270" t="s">
        <v>69</v>
      </c>
      <c r="EN135" s="27">
        <v>486</v>
      </c>
      <c r="EO135" s="169">
        <v>5.5</v>
      </c>
      <c r="EP135" s="170">
        <v>0.6</v>
      </c>
      <c r="EQ135" s="32">
        <v>76</v>
      </c>
      <c r="ER135" s="270" t="s">
        <v>69</v>
      </c>
      <c r="ES135" s="27">
        <v>578</v>
      </c>
      <c r="ET135" s="169">
        <v>8.3000000000000007</v>
      </c>
      <c r="EU135" s="169">
        <v>2.2999999999999998</v>
      </c>
      <c r="EV135" s="112">
        <f t="shared" si="62"/>
        <v>601.375</v>
      </c>
    </row>
    <row r="136" spans="1:152" ht="15.75">
      <c r="A136" s="293"/>
      <c r="B136" s="26">
        <v>40965</v>
      </c>
      <c r="C136" s="27">
        <v>105</v>
      </c>
      <c r="D136" s="27">
        <v>0</v>
      </c>
      <c r="E136" s="27">
        <f t="shared" si="65"/>
        <v>608</v>
      </c>
      <c r="F136" s="169">
        <v>3.4</v>
      </c>
      <c r="G136" s="170">
        <v>-3</v>
      </c>
      <c r="H136" s="29">
        <v>70</v>
      </c>
      <c r="I136" s="31">
        <v>0</v>
      </c>
      <c r="J136" s="31">
        <f t="shared" si="66"/>
        <v>321</v>
      </c>
      <c r="K136" s="178">
        <v>4.8</v>
      </c>
      <c r="L136" s="179">
        <v>-1.5</v>
      </c>
      <c r="M136" s="27">
        <v>59</v>
      </c>
      <c r="N136" s="27">
        <v>1</v>
      </c>
      <c r="O136" s="27">
        <f t="shared" si="85"/>
        <v>535</v>
      </c>
      <c r="P136" s="169">
        <v>-4.0999999999999996</v>
      </c>
      <c r="Q136" s="170">
        <v>-7.2</v>
      </c>
      <c r="R136" s="29">
        <v>77</v>
      </c>
      <c r="S136" s="31">
        <v>1</v>
      </c>
      <c r="T136" s="31">
        <f t="shared" si="68"/>
        <v>379</v>
      </c>
      <c r="U136" s="178">
        <v>-1.3</v>
      </c>
      <c r="V136" s="179">
        <v>-4.5</v>
      </c>
      <c r="W136" s="220">
        <v>128</v>
      </c>
      <c r="X136" s="162">
        <v>14</v>
      </c>
      <c r="Y136" s="27">
        <v>598</v>
      </c>
      <c r="Z136" s="159">
        <v>-2.1</v>
      </c>
      <c r="AA136" s="221">
        <v>-11.3</v>
      </c>
      <c r="AB136" s="222">
        <v>112</v>
      </c>
      <c r="AC136" s="163">
        <v>0</v>
      </c>
      <c r="AD136" s="31">
        <f t="shared" si="69"/>
        <v>435</v>
      </c>
      <c r="AE136" s="186">
        <v>8</v>
      </c>
      <c r="AF136" s="223">
        <v>-2.2000000000000002</v>
      </c>
      <c r="AG136" s="220">
        <v>133</v>
      </c>
      <c r="AH136" s="162">
        <v>0</v>
      </c>
      <c r="AI136" s="27">
        <v>607</v>
      </c>
      <c r="AJ136" s="193">
        <v>5.4</v>
      </c>
      <c r="AK136" s="224">
        <v>-2</v>
      </c>
      <c r="AL136" s="222">
        <v>42</v>
      </c>
      <c r="AM136" s="152">
        <v>0</v>
      </c>
      <c r="AN136" s="31">
        <f t="shared" si="70"/>
        <v>260</v>
      </c>
      <c r="AO136" s="186">
        <v>0.2</v>
      </c>
      <c r="AP136" s="223">
        <v>-6.9</v>
      </c>
      <c r="AQ136" s="220">
        <v>194</v>
      </c>
      <c r="AR136" s="162">
        <v>4</v>
      </c>
      <c r="AS136" s="27">
        <f t="shared" si="86"/>
        <v>890</v>
      </c>
      <c r="AT136" s="193">
        <v>-1.7</v>
      </c>
      <c r="AU136" s="224">
        <v>-11.1</v>
      </c>
      <c r="AV136" s="151">
        <v>68</v>
      </c>
      <c r="AW136" s="152">
        <v>1</v>
      </c>
      <c r="AX136" s="31">
        <f t="shared" si="72"/>
        <v>360</v>
      </c>
      <c r="AY136" s="186">
        <v>2.2000000000000002</v>
      </c>
      <c r="AZ136" s="190">
        <v>-5.2</v>
      </c>
      <c r="BA136" s="32">
        <v>88</v>
      </c>
      <c r="BB136" s="27">
        <v>0</v>
      </c>
      <c r="BC136" s="27">
        <f t="shared" si="87"/>
        <v>654</v>
      </c>
      <c r="BD136" s="169">
        <v>1.9</v>
      </c>
      <c r="BE136" s="170">
        <v>-5.9</v>
      </c>
      <c r="BF136" s="29">
        <v>46</v>
      </c>
      <c r="BG136" s="31">
        <v>4</v>
      </c>
      <c r="BH136" s="31">
        <f t="shared" si="74"/>
        <v>301</v>
      </c>
      <c r="BI136" s="178">
        <v>2.6</v>
      </c>
      <c r="BJ136" s="179">
        <v>-2.5</v>
      </c>
      <c r="BK136" s="27">
        <v>124</v>
      </c>
      <c r="BL136" s="27">
        <v>10</v>
      </c>
      <c r="BM136" s="27">
        <f t="shared" si="88"/>
        <v>663</v>
      </c>
      <c r="BN136" s="169">
        <v>-2.2000000000000002</v>
      </c>
      <c r="BO136" s="170">
        <v>-10.1</v>
      </c>
      <c r="BP136" s="29">
        <v>64</v>
      </c>
      <c r="BQ136" s="31">
        <v>0</v>
      </c>
      <c r="BR136" s="31">
        <f t="shared" si="76"/>
        <v>388</v>
      </c>
      <c r="BS136" s="178">
        <v>-1.1000000000000001</v>
      </c>
      <c r="BT136" s="179">
        <v>-7.7</v>
      </c>
      <c r="BU136" s="27">
        <v>56</v>
      </c>
      <c r="BV136" s="27">
        <v>12</v>
      </c>
      <c r="BW136" s="27">
        <f t="shared" si="89"/>
        <v>435</v>
      </c>
      <c r="BX136" s="169">
        <v>-2.7</v>
      </c>
      <c r="BY136" s="170">
        <v>-13.7</v>
      </c>
      <c r="BZ136" s="29">
        <v>83</v>
      </c>
      <c r="CA136" s="31">
        <v>13</v>
      </c>
      <c r="CB136" s="31">
        <f t="shared" si="78"/>
        <v>416</v>
      </c>
      <c r="CC136" s="178">
        <v>-2.8</v>
      </c>
      <c r="CD136" s="179">
        <v>-7.6</v>
      </c>
      <c r="CE136" s="27">
        <v>114</v>
      </c>
      <c r="CF136" s="27">
        <v>28</v>
      </c>
      <c r="CG136" s="27">
        <f t="shared" si="90"/>
        <v>596</v>
      </c>
      <c r="CH136" s="169">
        <v>-3.2</v>
      </c>
      <c r="CI136" s="170">
        <v>-8.6</v>
      </c>
      <c r="CJ136" s="29">
        <v>60</v>
      </c>
      <c r="CK136" s="31">
        <v>0</v>
      </c>
      <c r="CL136" s="31">
        <f t="shared" si="80"/>
        <v>341</v>
      </c>
      <c r="CM136" s="178">
        <v>-3.1</v>
      </c>
      <c r="CN136" s="179">
        <v>-8.5</v>
      </c>
      <c r="CO136" s="32">
        <v>59</v>
      </c>
      <c r="CP136" s="27">
        <v>0</v>
      </c>
      <c r="CQ136" s="27">
        <f t="shared" si="81"/>
        <v>433</v>
      </c>
      <c r="CR136" s="169">
        <v>3.2</v>
      </c>
      <c r="CS136" s="170">
        <v>-3.8</v>
      </c>
      <c r="CT136" s="29">
        <v>56</v>
      </c>
      <c r="CU136" s="31">
        <v>2</v>
      </c>
      <c r="CV136" s="31">
        <f t="shared" si="82"/>
        <v>323</v>
      </c>
      <c r="CW136" s="178">
        <v>3.9</v>
      </c>
      <c r="CX136" s="179">
        <v>-3.7</v>
      </c>
      <c r="CY136" s="32">
        <v>107</v>
      </c>
      <c r="CZ136" s="27">
        <v>0</v>
      </c>
      <c r="DA136" s="125">
        <f t="shared" si="83"/>
        <v>596</v>
      </c>
      <c r="DB136" s="120">
        <v>153</v>
      </c>
      <c r="DC136" s="85">
        <v>14</v>
      </c>
      <c r="DD136" s="85">
        <f t="shared" si="84"/>
        <v>744</v>
      </c>
      <c r="DE136" s="169">
        <v>3.9</v>
      </c>
      <c r="DF136" s="170">
        <v>-7.3</v>
      </c>
      <c r="DG136" s="29">
        <v>90</v>
      </c>
      <c r="DH136" s="31">
        <v>0</v>
      </c>
      <c r="DI136" s="31">
        <v>386</v>
      </c>
      <c r="DJ136" s="178">
        <v>4.0999999999999996</v>
      </c>
      <c r="DK136" s="179">
        <v>-2.1</v>
      </c>
      <c r="DL136" s="32">
        <v>153</v>
      </c>
      <c r="DM136" s="27">
        <v>14</v>
      </c>
      <c r="DN136" s="27">
        <v>744</v>
      </c>
      <c r="DO136" s="27">
        <v>176</v>
      </c>
      <c r="DP136" s="270" t="s">
        <v>69</v>
      </c>
      <c r="DQ136" s="27">
        <v>997</v>
      </c>
      <c r="DR136" s="169">
        <v>-1.3</v>
      </c>
      <c r="DS136" s="170">
        <v>-9</v>
      </c>
      <c r="DT136" s="29">
        <v>132</v>
      </c>
      <c r="DU136" s="31">
        <v>22</v>
      </c>
      <c r="DV136" s="31">
        <v>511</v>
      </c>
      <c r="DW136" s="178">
        <v>0.2</v>
      </c>
      <c r="DX136" s="179">
        <v>-9.5</v>
      </c>
      <c r="DY136" s="32">
        <v>176</v>
      </c>
      <c r="DZ136" s="270" t="s">
        <v>69</v>
      </c>
      <c r="EA136" s="125">
        <v>926</v>
      </c>
      <c r="EB136" s="32">
        <v>176</v>
      </c>
      <c r="EC136" s="270" t="s">
        <v>69</v>
      </c>
      <c r="ED136" s="27">
        <f t="shared" si="63"/>
        <v>997</v>
      </c>
      <c r="EE136" s="169">
        <v>-1.4</v>
      </c>
      <c r="EF136" s="170">
        <v>-9.8000000000000007</v>
      </c>
      <c r="EG136" s="29">
        <v>70</v>
      </c>
      <c r="EH136" s="31">
        <v>2</v>
      </c>
      <c r="EI136" s="31">
        <v>313</v>
      </c>
      <c r="EJ136" s="178">
        <v>-0.3</v>
      </c>
      <c r="EK136" s="179">
        <v>-8.4</v>
      </c>
      <c r="EL136" s="32">
        <v>80</v>
      </c>
      <c r="EM136" s="34">
        <v>13</v>
      </c>
      <c r="EN136" s="27">
        <v>499</v>
      </c>
      <c r="EO136" s="169">
        <v>-2.8</v>
      </c>
      <c r="EP136" s="170">
        <v>-8</v>
      </c>
      <c r="EQ136" s="32">
        <v>62</v>
      </c>
      <c r="ER136" s="270" t="s">
        <v>69</v>
      </c>
      <c r="ES136" s="27">
        <v>578</v>
      </c>
      <c r="ET136" s="169">
        <v>10.3</v>
      </c>
      <c r="EU136" s="169">
        <v>3</v>
      </c>
      <c r="EV136" s="112">
        <f t="shared" si="62"/>
        <v>609.75</v>
      </c>
    </row>
    <row r="137" spans="1:152" ht="15.75">
      <c r="A137" s="293"/>
      <c r="B137" s="26">
        <v>40966</v>
      </c>
      <c r="C137" s="27">
        <v>104</v>
      </c>
      <c r="D137" s="27">
        <v>2</v>
      </c>
      <c r="E137" s="27">
        <f t="shared" si="65"/>
        <v>610</v>
      </c>
      <c r="F137" s="169">
        <v>1.5</v>
      </c>
      <c r="G137" s="170">
        <v>-3.5</v>
      </c>
      <c r="H137" s="29">
        <v>68</v>
      </c>
      <c r="I137" s="31">
        <v>2</v>
      </c>
      <c r="J137" s="31">
        <f t="shared" si="66"/>
        <v>323</v>
      </c>
      <c r="K137" s="178">
        <v>2.1</v>
      </c>
      <c r="L137" s="179">
        <v>-2.5</v>
      </c>
      <c r="M137" s="27">
        <v>61</v>
      </c>
      <c r="N137" s="27">
        <v>2</v>
      </c>
      <c r="O137" s="27">
        <f t="shared" si="85"/>
        <v>537</v>
      </c>
      <c r="P137" s="169">
        <v>-0.1</v>
      </c>
      <c r="Q137" s="170">
        <v>-6.5</v>
      </c>
      <c r="R137" s="29">
        <v>82</v>
      </c>
      <c r="S137" s="31">
        <v>6</v>
      </c>
      <c r="T137" s="31">
        <f t="shared" si="68"/>
        <v>385</v>
      </c>
      <c r="U137" s="178">
        <v>1.9</v>
      </c>
      <c r="V137" s="179">
        <v>-4</v>
      </c>
      <c r="W137" s="220">
        <v>122</v>
      </c>
      <c r="X137" s="162">
        <v>1</v>
      </c>
      <c r="Y137" s="27">
        <v>599</v>
      </c>
      <c r="Z137" s="159">
        <v>2.9</v>
      </c>
      <c r="AA137" s="221">
        <v>-14</v>
      </c>
      <c r="AB137" s="222">
        <v>106</v>
      </c>
      <c r="AC137" s="163">
        <v>0</v>
      </c>
      <c r="AD137" s="31">
        <f t="shared" si="69"/>
        <v>435</v>
      </c>
      <c r="AE137" s="186">
        <v>4.5</v>
      </c>
      <c r="AF137" s="223">
        <v>-1.6</v>
      </c>
      <c r="AG137" s="220">
        <v>119</v>
      </c>
      <c r="AH137" s="162">
        <v>0</v>
      </c>
      <c r="AI137" s="27">
        <v>607</v>
      </c>
      <c r="AJ137" s="193">
        <v>3.1</v>
      </c>
      <c r="AK137" s="224">
        <v>-2.4</v>
      </c>
      <c r="AL137" s="222">
        <v>56</v>
      </c>
      <c r="AM137" s="152">
        <v>17</v>
      </c>
      <c r="AN137" s="31">
        <f t="shared" si="70"/>
        <v>277</v>
      </c>
      <c r="AO137" s="186">
        <v>-0.8</v>
      </c>
      <c r="AP137" s="223">
        <v>-8</v>
      </c>
      <c r="AQ137" s="220">
        <v>192</v>
      </c>
      <c r="AR137" s="162">
        <v>7</v>
      </c>
      <c r="AS137" s="27">
        <f t="shared" si="86"/>
        <v>897</v>
      </c>
      <c r="AT137" s="193">
        <v>-2</v>
      </c>
      <c r="AU137" s="224">
        <v>-15.5</v>
      </c>
      <c r="AV137" s="151">
        <v>64</v>
      </c>
      <c r="AW137" s="152">
        <v>0</v>
      </c>
      <c r="AX137" s="31">
        <f t="shared" si="72"/>
        <v>360</v>
      </c>
      <c r="AY137" s="186">
        <v>0.6</v>
      </c>
      <c r="AZ137" s="190">
        <v>-6.3</v>
      </c>
      <c r="BA137" s="32">
        <v>88</v>
      </c>
      <c r="BB137" s="27">
        <v>4</v>
      </c>
      <c r="BC137" s="27">
        <f t="shared" si="87"/>
        <v>658</v>
      </c>
      <c r="BD137" s="169">
        <v>2.8</v>
      </c>
      <c r="BE137" s="170">
        <v>-5.6</v>
      </c>
      <c r="BF137" s="29">
        <v>45</v>
      </c>
      <c r="BG137" s="47">
        <v>0</v>
      </c>
      <c r="BH137" s="31">
        <f t="shared" si="74"/>
        <v>301</v>
      </c>
      <c r="BI137" s="178">
        <v>4.0999999999999996</v>
      </c>
      <c r="BJ137" s="179">
        <v>-2.2999999999999998</v>
      </c>
      <c r="BK137" s="27">
        <v>117</v>
      </c>
      <c r="BL137" s="27">
        <v>4</v>
      </c>
      <c r="BM137" s="27">
        <f t="shared" si="88"/>
        <v>667</v>
      </c>
      <c r="BN137" s="169">
        <v>-2.7</v>
      </c>
      <c r="BO137" s="170">
        <v>-15.2</v>
      </c>
      <c r="BP137" s="29">
        <v>65</v>
      </c>
      <c r="BQ137" s="47">
        <v>1</v>
      </c>
      <c r="BR137" s="31">
        <f t="shared" si="76"/>
        <v>389</v>
      </c>
      <c r="BS137" s="178">
        <v>-0.7</v>
      </c>
      <c r="BT137" s="179">
        <v>-10.1</v>
      </c>
      <c r="BU137" s="27">
        <v>59</v>
      </c>
      <c r="BV137" s="27">
        <v>9</v>
      </c>
      <c r="BW137" s="27">
        <f t="shared" si="89"/>
        <v>444</v>
      </c>
      <c r="BX137" s="169">
        <v>-1.2</v>
      </c>
      <c r="BY137" s="170">
        <v>-16.899999999999999</v>
      </c>
      <c r="BZ137" s="29">
        <v>89</v>
      </c>
      <c r="CA137" s="47">
        <v>15</v>
      </c>
      <c r="CB137" s="31">
        <f t="shared" si="78"/>
        <v>431</v>
      </c>
      <c r="CC137" s="178">
        <v>0.3</v>
      </c>
      <c r="CD137" s="179">
        <v>-10.8</v>
      </c>
      <c r="CE137" s="27">
        <v>110</v>
      </c>
      <c r="CF137" s="27">
        <v>7</v>
      </c>
      <c r="CG137" s="27">
        <f t="shared" si="90"/>
        <v>603</v>
      </c>
      <c r="CH137" s="169">
        <v>-2.2000000000000002</v>
      </c>
      <c r="CI137" s="170">
        <v>-12.1</v>
      </c>
      <c r="CJ137" s="29">
        <v>58</v>
      </c>
      <c r="CK137" s="47">
        <v>0</v>
      </c>
      <c r="CL137" s="31">
        <f t="shared" si="80"/>
        <v>341</v>
      </c>
      <c r="CM137" s="178">
        <v>-1.4</v>
      </c>
      <c r="CN137" s="179">
        <v>-8.8000000000000007</v>
      </c>
      <c r="CO137" s="32">
        <v>69</v>
      </c>
      <c r="CP137" s="27">
        <v>13</v>
      </c>
      <c r="CQ137" s="27">
        <f t="shared" si="81"/>
        <v>446</v>
      </c>
      <c r="CR137" s="169">
        <v>2.9</v>
      </c>
      <c r="CS137" s="170">
        <v>-0.6</v>
      </c>
      <c r="CT137" s="29">
        <v>54</v>
      </c>
      <c r="CU137" s="47">
        <v>1</v>
      </c>
      <c r="CV137" s="31">
        <f t="shared" si="82"/>
        <v>324</v>
      </c>
      <c r="CW137" s="178">
        <v>5.4</v>
      </c>
      <c r="CX137" s="179">
        <v>0.7</v>
      </c>
      <c r="CY137" s="32">
        <v>106</v>
      </c>
      <c r="CZ137" s="27">
        <v>0</v>
      </c>
      <c r="DA137" s="125">
        <f t="shared" si="83"/>
        <v>596</v>
      </c>
      <c r="DB137" s="120">
        <v>143</v>
      </c>
      <c r="DC137" s="85">
        <v>0</v>
      </c>
      <c r="DD137" s="85">
        <f t="shared" si="84"/>
        <v>744</v>
      </c>
      <c r="DE137" s="169">
        <v>5.9</v>
      </c>
      <c r="DF137" s="170">
        <v>-8.5</v>
      </c>
      <c r="DG137" s="29">
        <v>86</v>
      </c>
      <c r="DH137" s="47">
        <v>0</v>
      </c>
      <c r="DI137" s="31">
        <v>386</v>
      </c>
      <c r="DJ137" s="178">
        <v>7.8</v>
      </c>
      <c r="DK137" s="179">
        <v>-2.9</v>
      </c>
      <c r="DL137" s="32">
        <v>143</v>
      </c>
      <c r="DM137" s="270" t="s">
        <v>69</v>
      </c>
      <c r="DN137" s="27">
        <v>744</v>
      </c>
      <c r="DO137" s="27">
        <v>176</v>
      </c>
      <c r="DP137" s="27">
        <v>2</v>
      </c>
      <c r="DQ137" s="27">
        <v>999</v>
      </c>
      <c r="DR137" s="169">
        <v>2.6</v>
      </c>
      <c r="DS137" s="170">
        <v>-9</v>
      </c>
      <c r="DT137" s="29">
        <v>122</v>
      </c>
      <c r="DU137" s="30" t="s">
        <v>68</v>
      </c>
      <c r="DV137" s="31">
        <v>511</v>
      </c>
      <c r="DW137" s="178">
        <v>2.7</v>
      </c>
      <c r="DX137" s="179">
        <v>-4.3</v>
      </c>
      <c r="DY137" s="32">
        <v>176</v>
      </c>
      <c r="DZ137" s="27">
        <v>2</v>
      </c>
      <c r="EA137" s="125">
        <v>928</v>
      </c>
      <c r="EB137" s="32">
        <v>176</v>
      </c>
      <c r="EC137" s="27">
        <v>2</v>
      </c>
      <c r="ED137" s="27">
        <f t="shared" si="63"/>
        <v>999</v>
      </c>
      <c r="EE137" s="169">
        <v>-3.6</v>
      </c>
      <c r="EF137" s="170">
        <v>-6.5</v>
      </c>
      <c r="EG137" s="29">
        <v>73</v>
      </c>
      <c r="EH137" s="31">
        <v>5</v>
      </c>
      <c r="EI137" s="31">
        <v>318</v>
      </c>
      <c r="EJ137" s="178">
        <v>-2.4</v>
      </c>
      <c r="EK137" s="179">
        <v>-7.5</v>
      </c>
      <c r="EL137" s="32">
        <v>76</v>
      </c>
      <c r="EM137" s="34">
        <v>1</v>
      </c>
      <c r="EN137" s="27">
        <v>500</v>
      </c>
      <c r="EO137" s="169">
        <v>0</v>
      </c>
      <c r="EP137" s="170">
        <v>-7.5</v>
      </c>
      <c r="EQ137" s="32">
        <v>57</v>
      </c>
      <c r="ER137" s="270" t="s">
        <v>69</v>
      </c>
      <c r="ES137" s="27">
        <v>578</v>
      </c>
      <c r="ET137" s="169">
        <v>-1.1000000000000001</v>
      </c>
      <c r="EU137" s="169">
        <v>-5.3</v>
      </c>
      <c r="EV137" s="112">
        <f t="shared" si="62"/>
        <v>613.75</v>
      </c>
    </row>
    <row r="138" spans="1:152" ht="15.75">
      <c r="A138" s="293"/>
      <c r="B138" s="26">
        <v>40967</v>
      </c>
      <c r="C138" s="27">
        <v>103</v>
      </c>
      <c r="D138" s="27">
        <v>0</v>
      </c>
      <c r="E138" s="27">
        <f t="shared" si="65"/>
        <v>610</v>
      </c>
      <c r="F138" s="169">
        <v>7.6</v>
      </c>
      <c r="G138" s="170">
        <v>-4</v>
      </c>
      <c r="H138" s="29">
        <v>67</v>
      </c>
      <c r="I138" s="31">
        <v>0</v>
      </c>
      <c r="J138" s="31">
        <f t="shared" si="66"/>
        <v>323</v>
      </c>
      <c r="K138" s="178">
        <v>10.9</v>
      </c>
      <c r="L138" s="179">
        <v>-0.7</v>
      </c>
      <c r="M138" s="27">
        <v>60</v>
      </c>
      <c r="N138" s="27">
        <v>0</v>
      </c>
      <c r="O138" s="27">
        <f t="shared" si="85"/>
        <v>537</v>
      </c>
      <c r="P138" s="169">
        <v>-3.6</v>
      </c>
      <c r="Q138" s="170">
        <v>-10.6</v>
      </c>
      <c r="R138" s="29">
        <v>77</v>
      </c>
      <c r="S138" s="31">
        <v>0</v>
      </c>
      <c r="T138" s="31">
        <f t="shared" si="68"/>
        <v>385</v>
      </c>
      <c r="U138" s="178">
        <v>-1.6</v>
      </c>
      <c r="V138" s="179">
        <v>-7.7</v>
      </c>
      <c r="W138" s="220">
        <v>118</v>
      </c>
      <c r="X138" s="162">
        <v>0</v>
      </c>
      <c r="Y138" s="27">
        <v>599</v>
      </c>
      <c r="Z138" s="159">
        <v>8.1</v>
      </c>
      <c r="AA138" s="221">
        <v>-5.7</v>
      </c>
      <c r="AB138" s="222">
        <v>107</v>
      </c>
      <c r="AC138" s="163">
        <v>6</v>
      </c>
      <c r="AD138" s="31">
        <f t="shared" si="69"/>
        <v>441</v>
      </c>
      <c r="AE138" s="186">
        <v>2.1</v>
      </c>
      <c r="AF138" s="223">
        <v>-2.5</v>
      </c>
      <c r="AG138" s="220">
        <v>121</v>
      </c>
      <c r="AH138" s="162">
        <v>9</v>
      </c>
      <c r="AI138" s="27">
        <v>616</v>
      </c>
      <c r="AJ138" s="193">
        <v>0.9</v>
      </c>
      <c r="AK138" s="224">
        <v>-3</v>
      </c>
      <c r="AL138" s="222">
        <v>56</v>
      </c>
      <c r="AM138" s="152">
        <v>5</v>
      </c>
      <c r="AN138" s="31">
        <f t="shared" si="70"/>
        <v>282</v>
      </c>
      <c r="AO138" s="186">
        <v>4.7</v>
      </c>
      <c r="AP138" s="223">
        <v>-7.7</v>
      </c>
      <c r="AQ138" s="220">
        <v>183</v>
      </c>
      <c r="AR138" s="162">
        <v>0</v>
      </c>
      <c r="AS138" s="27">
        <f t="shared" si="86"/>
        <v>897</v>
      </c>
      <c r="AT138" s="193">
        <v>3.4</v>
      </c>
      <c r="AU138" s="224">
        <v>-11.8</v>
      </c>
      <c r="AV138" s="151">
        <v>67</v>
      </c>
      <c r="AW138" s="152">
        <v>5</v>
      </c>
      <c r="AX138" s="31">
        <f t="shared" si="72"/>
        <v>365</v>
      </c>
      <c r="AY138" s="186">
        <v>2.4</v>
      </c>
      <c r="AZ138" s="190">
        <v>-4.9000000000000004</v>
      </c>
      <c r="BA138" s="32">
        <v>86</v>
      </c>
      <c r="BB138" s="27">
        <v>0</v>
      </c>
      <c r="BC138" s="27">
        <f t="shared" si="87"/>
        <v>658</v>
      </c>
      <c r="BD138" s="169">
        <v>4.3</v>
      </c>
      <c r="BE138" s="170">
        <v>-5.8</v>
      </c>
      <c r="BF138" s="29">
        <v>44</v>
      </c>
      <c r="BG138" s="47">
        <v>0</v>
      </c>
      <c r="BH138" s="31">
        <f t="shared" si="74"/>
        <v>301</v>
      </c>
      <c r="BI138" s="178">
        <v>5.4</v>
      </c>
      <c r="BJ138" s="179">
        <v>-3.4</v>
      </c>
      <c r="BK138" s="27">
        <v>113</v>
      </c>
      <c r="BL138" s="27">
        <v>0</v>
      </c>
      <c r="BM138" s="27">
        <f t="shared" si="88"/>
        <v>667</v>
      </c>
      <c r="BN138" s="169">
        <v>-0.1</v>
      </c>
      <c r="BO138" s="170">
        <v>-14.2</v>
      </c>
      <c r="BP138" s="29">
        <v>63</v>
      </c>
      <c r="BQ138" s="47">
        <v>0</v>
      </c>
      <c r="BR138" s="31">
        <f t="shared" si="76"/>
        <v>389</v>
      </c>
      <c r="BS138" s="178">
        <v>0.4</v>
      </c>
      <c r="BT138" s="179">
        <v>-9.3000000000000007</v>
      </c>
      <c r="BU138" s="27">
        <v>53</v>
      </c>
      <c r="BV138" s="27">
        <v>0</v>
      </c>
      <c r="BW138" s="27">
        <f t="shared" si="89"/>
        <v>444</v>
      </c>
      <c r="BX138" s="169">
        <v>1.8</v>
      </c>
      <c r="BY138" s="170">
        <v>-10.199999999999999</v>
      </c>
      <c r="BZ138" s="29">
        <v>81</v>
      </c>
      <c r="CA138" s="47">
        <v>0</v>
      </c>
      <c r="CB138" s="31">
        <f t="shared" si="78"/>
        <v>431</v>
      </c>
      <c r="CC138" s="178">
        <v>4.0999999999999996</v>
      </c>
      <c r="CD138" s="179">
        <v>-8.4</v>
      </c>
      <c r="CE138" s="27">
        <v>109</v>
      </c>
      <c r="CF138" s="27">
        <v>5</v>
      </c>
      <c r="CG138" s="27">
        <f t="shared" si="90"/>
        <v>608</v>
      </c>
      <c r="CH138" s="169">
        <v>-1.6</v>
      </c>
      <c r="CI138" s="170">
        <v>-11.7</v>
      </c>
      <c r="CJ138" s="29">
        <v>56</v>
      </c>
      <c r="CK138" s="47">
        <v>0</v>
      </c>
      <c r="CL138" s="31">
        <f t="shared" si="80"/>
        <v>341</v>
      </c>
      <c r="CM138" s="178">
        <v>-0.9</v>
      </c>
      <c r="CN138" s="179">
        <v>-7</v>
      </c>
      <c r="CO138" s="32">
        <v>62</v>
      </c>
      <c r="CP138" s="27">
        <v>0</v>
      </c>
      <c r="CQ138" s="27">
        <f t="shared" si="81"/>
        <v>446</v>
      </c>
      <c r="CR138" s="169">
        <v>1.9</v>
      </c>
      <c r="CS138" s="170">
        <v>-3</v>
      </c>
      <c r="CT138" s="29">
        <v>54</v>
      </c>
      <c r="CU138" s="47">
        <v>3</v>
      </c>
      <c r="CV138" s="31">
        <f t="shared" si="82"/>
        <v>327</v>
      </c>
      <c r="CW138" s="178">
        <v>2.5</v>
      </c>
      <c r="CX138" s="179">
        <v>-2.5</v>
      </c>
      <c r="CY138" s="32">
        <v>103</v>
      </c>
      <c r="CZ138" s="27">
        <v>1</v>
      </c>
      <c r="DA138" s="125">
        <f t="shared" si="83"/>
        <v>597</v>
      </c>
      <c r="DB138" s="120">
        <v>140</v>
      </c>
      <c r="DC138" s="85">
        <v>2</v>
      </c>
      <c r="DD138" s="85">
        <f>DC138+DD137</f>
        <v>746</v>
      </c>
      <c r="DE138" s="169">
        <v>2.6</v>
      </c>
      <c r="DF138" s="170">
        <v>-2.5</v>
      </c>
      <c r="DG138" s="29">
        <v>80</v>
      </c>
      <c r="DH138" s="47">
        <v>1</v>
      </c>
      <c r="DI138" s="31">
        <v>387</v>
      </c>
      <c r="DJ138" s="178">
        <v>3.4</v>
      </c>
      <c r="DK138" s="179">
        <v>-1.8</v>
      </c>
      <c r="DL138" s="32">
        <v>140</v>
      </c>
      <c r="DM138" s="27">
        <v>2</v>
      </c>
      <c r="DN138" s="27">
        <v>746</v>
      </c>
      <c r="DO138" s="27">
        <v>183</v>
      </c>
      <c r="DP138" s="27">
        <v>9</v>
      </c>
      <c r="DQ138" s="27">
        <v>1008</v>
      </c>
      <c r="DR138" s="169">
        <v>3.8</v>
      </c>
      <c r="DS138" s="170">
        <v>-3.8</v>
      </c>
      <c r="DT138" s="29">
        <v>115</v>
      </c>
      <c r="DU138" s="30" t="s">
        <v>68</v>
      </c>
      <c r="DV138" s="31">
        <v>511</v>
      </c>
      <c r="DW138" s="178">
        <v>5.3</v>
      </c>
      <c r="DX138" s="179">
        <v>-1.7</v>
      </c>
      <c r="DY138" s="32">
        <v>183</v>
      </c>
      <c r="DZ138" s="27">
        <v>9</v>
      </c>
      <c r="EA138" s="125">
        <v>937</v>
      </c>
      <c r="EB138" s="32">
        <v>183</v>
      </c>
      <c r="EC138" s="27">
        <v>9</v>
      </c>
      <c r="ED138" s="27">
        <f t="shared" si="63"/>
        <v>1008</v>
      </c>
      <c r="EE138" s="169">
        <v>-1</v>
      </c>
      <c r="EF138" s="170">
        <v>-12.7</v>
      </c>
      <c r="EG138" s="29">
        <v>71</v>
      </c>
      <c r="EH138" s="270" t="s">
        <v>69</v>
      </c>
      <c r="EI138" s="31">
        <v>318</v>
      </c>
      <c r="EJ138" s="178">
        <v>-0.1</v>
      </c>
      <c r="EK138" s="179">
        <v>-9</v>
      </c>
      <c r="EL138" s="32">
        <v>80</v>
      </c>
      <c r="EM138" s="27">
        <v>9</v>
      </c>
      <c r="EN138" s="27">
        <v>509</v>
      </c>
      <c r="EO138" s="169">
        <v>-2</v>
      </c>
      <c r="EP138" s="170">
        <v>-9.6999999999999993</v>
      </c>
      <c r="EQ138" s="32">
        <v>56</v>
      </c>
      <c r="ER138" s="27">
        <v>1</v>
      </c>
      <c r="ES138" s="27">
        <v>579</v>
      </c>
      <c r="ET138" s="169">
        <v>0.2</v>
      </c>
      <c r="EU138" s="169">
        <v>-7.9</v>
      </c>
      <c r="EV138" s="112">
        <f t="shared" si="62"/>
        <v>617.125</v>
      </c>
    </row>
    <row r="139" spans="1:152" ht="16.5" thickBot="1">
      <c r="A139" s="293"/>
      <c r="B139" s="26">
        <v>40968</v>
      </c>
      <c r="C139" s="100"/>
      <c r="D139" s="100"/>
      <c r="E139" s="27">
        <f t="shared" si="65"/>
        <v>610</v>
      </c>
      <c r="F139" s="166"/>
      <c r="G139" s="167"/>
      <c r="H139" s="135"/>
      <c r="I139" s="134"/>
      <c r="J139" s="31">
        <f t="shared" si="66"/>
        <v>323</v>
      </c>
      <c r="K139" s="180"/>
      <c r="L139" s="181"/>
      <c r="M139" s="100">
        <v>60</v>
      </c>
      <c r="N139" s="100">
        <v>0</v>
      </c>
      <c r="O139" s="100">
        <f t="shared" si="85"/>
        <v>537</v>
      </c>
      <c r="P139" s="166">
        <v>0.3</v>
      </c>
      <c r="Q139" s="167">
        <v>-11.5</v>
      </c>
      <c r="R139" s="135">
        <v>79</v>
      </c>
      <c r="S139" s="134">
        <v>4</v>
      </c>
      <c r="T139" s="134">
        <f t="shared" si="68"/>
        <v>389</v>
      </c>
      <c r="U139" s="180">
        <v>0.7</v>
      </c>
      <c r="V139" s="181">
        <v>-73</v>
      </c>
      <c r="W139" s="103"/>
      <c r="X139" s="100"/>
      <c r="Y139" s="100">
        <v>599</v>
      </c>
      <c r="Z139" s="104"/>
      <c r="AA139" s="105"/>
      <c r="AB139" s="135"/>
      <c r="AC139" s="144"/>
      <c r="AD139" s="134">
        <f t="shared" si="69"/>
        <v>441</v>
      </c>
      <c r="AE139" s="180"/>
      <c r="AF139" s="181"/>
      <c r="AG139" s="103"/>
      <c r="AH139" s="100"/>
      <c r="AI139" s="100">
        <v>616</v>
      </c>
      <c r="AJ139" s="166"/>
      <c r="AK139" s="167"/>
      <c r="AL139" s="135"/>
      <c r="AM139" s="134"/>
      <c r="AN139" s="134">
        <f t="shared" si="70"/>
        <v>282</v>
      </c>
      <c r="AO139" s="180"/>
      <c r="AP139" s="181"/>
      <c r="AQ139" s="226"/>
      <c r="AR139" s="164"/>
      <c r="AS139" s="100"/>
      <c r="AT139" s="231"/>
      <c r="AU139" s="232"/>
      <c r="AV139" s="155">
        <v>73</v>
      </c>
      <c r="AW139" s="156">
        <v>12</v>
      </c>
      <c r="AX139" s="134">
        <f t="shared" si="72"/>
        <v>377</v>
      </c>
      <c r="AY139" s="191">
        <v>-0.5</v>
      </c>
      <c r="AZ139" s="192">
        <v>-7.2</v>
      </c>
      <c r="BA139" s="32"/>
      <c r="BB139" s="27"/>
      <c r="BC139" s="27">
        <f t="shared" si="87"/>
        <v>658</v>
      </c>
      <c r="BD139" s="169"/>
      <c r="BE139" s="170"/>
      <c r="BF139" s="29"/>
      <c r="BG139" s="31"/>
      <c r="BH139" s="31">
        <f t="shared" si="74"/>
        <v>301</v>
      </c>
      <c r="BI139" s="178"/>
      <c r="BJ139" s="179"/>
      <c r="BK139" s="27"/>
      <c r="BL139" s="27"/>
      <c r="BM139" s="27">
        <f t="shared" si="88"/>
        <v>667</v>
      </c>
      <c r="BN139" s="169"/>
      <c r="BO139" s="170"/>
      <c r="BP139" s="29"/>
      <c r="BQ139" s="31"/>
      <c r="BR139" s="31">
        <f t="shared" si="76"/>
        <v>389</v>
      </c>
      <c r="BS139" s="178"/>
      <c r="BT139" s="179"/>
      <c r="BU139" s="27"/>
      <c r="BV139" s="27"/>
      <c r="BW139" s="27">
        <f t="shared" si="89"/>
        <v>444</v>
      </c>
      <c r="BX139" s="169"/>
      <c r="BY139" s="170"/>
      <c r="BZ139" s="29"/>
      <c r="CA139" s="31"/>
      <c r="CB139" s="31">
        <f t="shared" si="78"/>
        <v>431</v>
      </c>
      <c r="CC139" s="178"/>
      <c r="CD139" s="179"/>
      <c r="CE139" s="27">
        <v>108</v>
      </c>
      <c r="CF139" s="27">
        <v>6</v>
      </c>
      <c r="CG139" s="27">
        <f t="shared" si="90"/>
        <v>614</v>
      </c>
      <c r="CH139" s="169">
        <v>6.1</v>
      </c>
      <c r="CI139" s="170">
        <v>-9.4</v>
      </c>
      <c r="CJ139" s="29">
        <v>67</v>
      </c>
      <c r="CK139" s="31">
        <v>13</v>
      </c>
      <c r="CL139" s="31">
        <f t="shared" si="80"/>
        <v>354</v>
      </c>
      <c r="CM139" s="178">
        <v>6.9</v>
      </c>
      <c r="CN139" s="179">
        <v>-4.5</v>
      </c>
      <c r="CO139" s="32"/>
      <c r="CP139" s="27"/>
      <c r="CQ139" s="27"/>
      <c r="CR139" s="169"/>
      <c r="CS139" s="170"/>
      <c r="CT139" s="29"/>
      <c r="CU139" s="270"/>
      <c r="CV139" s="27"/>
      <c r="CW139" s="178"/>
      <c r="CX139" s="179"/>
      <c r="CY139" s="32"/>
      <c r="CZ139" s="27"/>
      <c r="DA139" s="125"/>
      <c r="DB139" s="46"/>
      <c r="DC139" s="47"/>
      <c r="DD139" s="47"/>
      <c r="DE139" s="169"/>
      <c r="DF139" s="170"/>
      <c r="DG139" s="29"/>
      <c r="DH139" s="270"/>
      <c r="DI139" s="31"/>
      <c r="DJ139" s="178"/>
      <c r="DK139" s="179"/>
      <c r="DL139" s="32"/>
      <c r="DM139" s="27"/>
      <c r="DN139" s="27"/>
      <c r="DO139" s="27">
        <v>178</v>
      </c>
      <c r="DP139" s="27">
        <v>4</v>
      </c>
      <c r="DQ139" s="27">
        <v>1012</v>
      </c>
      <c r="DR139" s="169"/>
      <c r="DS139" s="170"/>
      <c r="DT139" s="29"/>
      <c r="DU139" s="270"/>
      <c r="DV139" s="31"/>
      <c r="DW139" s="178"/>
      <c r="DX139" s="179"/>
      <c r="DY139" s="32">
        <v>178</v>
      </c>
      <c r="DZ139" s="27">
        <v>4</v>
      </c>
      <c r="EA139" s="125">
        <v>941</v>
      </c>
      <c r="EB139" s="103">
        <v>178</v>
      </c>
      <c r="EC139" s="100">
        <v>4</v>
      </c>
      <c r="ED139" s="100">
        <f t="shared" si="63"/>
        <v>1012</v>
      </c>
      <c r="EE139" s="169">
        <v>2.2999999999999998</v>
      </c>
      <c r="EF139" s="170">
        <v>-4.5</v>
      </c>
      <c r="EG139" s="29">
        <v>69</v>
      </c>
      <c r="EH139" s="270" t="s">
        <v>69</v>
      </c>
      <c r="EI139" s="31">
        <v>318</v>
      </c>
      <c r="EJ139" s="178">
        <v>4.8</v>
      </c>
      <c r="EK139" s="179">
        <v>-4.8</v>
      </c>
      <c r="EL139" s="32"/>
      <c r="EM139" s="270"/>
      <c r="EN139" s="27"/>
      <c r="EO139" s="169"/>
      <c r="EP139" s="170"/>
      <c r="EQ139" s="32"/>
      <c r="ER139" s="27"/>
      <c r="ES139" s="27"/>
      <c r="ET139" s="169"/>
      <c r="EU139" s="169"/>
      <c r="EV139" s="112">
        <f t="shared" si="62"/>
        <v>690</v>
      </c>
    </row>
    <row r="140" spans="1:152" ht="15.75" thickTop="1" thickBot="1">
      <c r="A140" s="293"/>
      <c r="B140" s="54" t="s">
        <v>66</v>
      </c>
      <c r="C140" s="6">
        <f>IFERROR(AVERAGE(C111:C139),0)</f>
        <v>112.75</v>
      </c>
      <c r="D140" s="7">
        <f>SUM(D111:D139)</f>
        <v>116</v>
      </c>
      <c r="E140" s="11">
        <f>D140</f>
        <v>116</v>
      </c>
      <c r="F140" s="8">
        <f>IFERROR(AVERAGE(F111:F139),0)</f>
        <v>0.75714285714285712</v>
      </c>
      <c r="G140" s="10">
        <f>IFERROR(AVERAGE(G111:G139),0)</f>
        <v>-6.6142857142857148</v>
      </c>
      <c r="H140" s="2">
        <f>IFERROR(AVERAGE(H111:H139),0)</f>
        <v>65</v>
      </c>
      <c r="I140" s="3">
        <f>SUM(I111:I139)</f>
        <v>133</v>
      </c>
      <c r="J140" s="17">
        <f>I140</f>
        <v>133</v>
      </c>
      <c r="K140" s="4">
        <f>IFERROR(AVERAGE(K111:K139),0)</f>
        <v>2.3750000000000004</v>
      </c>
      <c r="L140" s="5">
        <f>IFERROR(AVERAGE(L111:L139),0)</f>
        <v>-4.4428571428571422</v>
      </c>
      <c r="M140" s="6">
        <f>IFERROR(AVERAGE(M111:M139),0)</f>
        <v>77.724137931034477</v>
      </c>
      <c r="N140" s="7">
        <f>SUM(N111:N139)</f>
        <v>99</v>
      </c>
      <c r="O140" s="11">
        <f>N140</f>
        <v>99</v>
      </c>
      <c r="P140" s="8">
        <f>IFERROR(AVERAGE(P111:P139),0)</f>
        <v>0.11034482758620708</v>
      </c>
      <c r="Q140" s="10">
        <f>IFERROR(AVERAGE(Q111:Q139),0)</f>
        <v>-7.5827586206896544</v>
      </c>
      <c r="R140" s="2">
        <f>IFERROR(AVERAGE(R111:R139),0)</f>
        <v>71.965517241379317</v>
      </c>
      <c r="S140" s="3">
        <f>SUM(S111:S139)</f>
        <v>151</v>
      </c>
      <c r="T140" s="17">
        <f>S140</f>
        <v>151</v>
      </c>
      <c r="U140" s="4">
        <f>IFERROR(AVERAGE(U111:U139),0)</f>
        <v>1.4931034482758625</v>
      </c>
      <c r="V140" s="5">
        <f>IFERROR(AVERAGE(V111:V139),0)</f>
        <v>-7.3482758620689648</v>
      </c>
      <c r="W140" s="6">
        <f>IFERROR(AVERAGE(W111:W139),0)</f>
        <v>121.53571428571429</v>
      </c>
      <c r="X140" s="7">
        <f>SUM(X111:X139)</f>
        <v>157</v>
      </c>
      <c r="Y140" s="11">
        <f>X140</f>
        <v>157</v>
      </c>
      <c r="Z140" s="8">
        <f>IFERROR(AVERAGE(Z111:Z139),0)</f>
        <v>-1.0071428571428573</v>
      </c>
      <c r="AA140" s="10">
        <f>IFERROR(AVERAGE(AA111:AA139),0)</f>
        <v>-9.9857142857142858</v>
      </c>
      <c r="AB140" s="137">
        <f>AVERAGE(AB111:AB139)</f>
        <v>100.17857142857143</v>
      </c>
      <c r="AC140" s="138">
        <f>SUM(AC111:AC139)</f>
        <v>159</v>
      </c>
      <c r="AD140" s="143">
        <f>AC140</f>
        <v>159</v>
      </c>
      <c r="AE140" s="140">
        <f>AVERAGE(AE111:AE139)</f>
        <v>0.97142857142857153</v>
      </c>
      <c r="AF140" s="141">
        <f>AVERAGE(AF111:AF139)</f>
        <v>-5.617857142857142</v>
      </c>
      <c r="AG140" s="6">
        <f>IFERROR(AVERAGE(AG111:AG139),0)</f>
        <v>126.71428571428571</v>
      </c>
      <c r="AH140" s="7">
        <f>SUM(AH111:AH139)</f>
        <v>188</v>
      </c>
      <c r="AI140" s="11">
        <f>AH140</f>
        <v>188</v>
      </c>
      <c r="AJ140" s="8">
        <f>IFERROR(AVERAGE(AJ111:AJ139),0)</f>
        <v>-0.7964285714285716</v>
      </c>
      <c r="AK140" s="10">
        <f>IFERROR(AVERAGE(AK111:AK139),0)</f>
        <v>-8.0678571428571448</v>
      </c>
      <c r="AL140" s="137">
        <f>AVERAGE(AL111:AL139)</f>
        <v>47.25</v>
      </c>
      <c r="AM140" s="143">
        <f>SUM(AM111:AM139)</f>
        <v>76</v>
      </c>
      <c r="AN140" s="143">
        <f>AM140</f>
        <v>76</v>
      </c>
      <c r="AO140" s="140">
        <f>AVERAGE(AO111:AO139)</f>
        <v>1.3857142857142861</v>
      </c>
      <c r="AP140" s="141">
        <f>AVERAGE(AP111:AP139)</f>
        <v>-5.5750000000000002</v>
      </c>
      <c r="AQ140" s="233">
        <f>AVERAGE(AQ111:AQ139)</f>
        <v>155.92857142857142</v>
      </c>
      <c r="AR140" s="234">
        <f>SUM(AR111:AR139)</f>
        <v>246</v>
      </c>
      <c r="AS140" s="142">
        <f>AR140</f>
        <v>246</v>
      </c>
      <c r="AT140" s="235">
        <f>AVERAGE(AT111:AT139)</f>
        <v>-0.45714285714285696</v>
      </c>
      <c r="AU140" s="236">
        <f>AVERAGE(AU111:AU139)</f>
        <v>-8.3071428571428569</v>
      </c>
      <c r="AV140" s="137">
        <f>AVERAGE(AV111:AV139)</f>
        <v>58.551724137931032</v>
      </c>
      <c r="AW140" s="143">
        <f>SUM(AW111:AW139)</f>
        <v>195</v>
      </c>
      <c r="AX140" s="139">
        <f>AW140</f>
        <v>195</v>
      </c>
      <c r="AY140" s="140">
        <f>AVERAGE(AY111:AY139)</f>
        <v>0.76896551724137918</v>
      </c>
      <c r="AZ140" s="141">
        <f>AVERAGE(AZ111:AZ139)</f>
        <v>-5.203448275862069</v>
      </c>
      <c r="BA140" s="9">
        <f>AVERAGE(BA111:BA139)</f>
        <v>104.21428571428571</v>
      </c>
      <c r="BB140" s="7">
        <f>SUM(BB111:BB139)</f>
        <v>130</v>
      </c>
      <c r="BC140" s="11">
        <f>BB140</f>
        <v>130</v>
      </c>
      <c r="BD140" s="8">
        <f>AVERAGE(BD111:BD139)</f>
        <v>-0.88571428571428612</v>
      </c>
      <c r="BE140" s="10">
        <f>AVERAGE(BE111:BE139)</f>
        <v>-8.071428571428573</v>
      </c>
      <c r="BF140" s="2">
        <f>AVERAGE(BF111:BF139)</f>
        <v>54.75</v>
      </c>
      <c r="BG140" s="3">
        <f>SUM(BG111:BG139)</f>
        <v>52</v>
      </c>
      <c r="BH140" s="17">
        <f>BG140</f>
        <v>52</v>
      </c>
      <c r="BI140" s="4">
        <f>AVERAGE(BI111:BI139)</f>
        <v>0.33214285714285718</v>
      </c>
      <c r="BJ140" s="5">
        <f>AVERAGE(BJ111:BJ139)</f>
        <v>-5.7178571428571434</v>
      </c>
      <c r="BK140" s="6">
        <f>AVERAGE(BK111:BK139)</f>
        <v>94.928571428571431</v>
      </c>
      <c r="BL140" s="7">
        <f>SUM(BL111:BL139)</f>
        <v>151</v>
      </c>
      <c r="BM140" s="11">
        <f>BL140</f>
        <v>151</v>
      </c>
      <c r="BN140" s="8">
        <f>AVERAGE(BN111:BN139)</f>
        <v>-2.0392857142857146</v>
      </c>
      <c r="BO140" s="10">
        <f>AVERAGE(BO111:BO139)</f>
        <v>-9.85</v>
      </c>
      <c r="BP140" s="2">
        <f>AVERAGE(BP111:BP139)</f>
        <v>61.928571428571431</v>
      </c>
      <c r="BQ140" s="3">
        <f>SUM(BQ111:BQ139)</f>
        <v>78</v>
      </c>
      <c r="BR140" s="17">
        <f>BQ140</f>
        <v>78</v>
      </c>
      <c r="BS140" s="4">
        <f>AVERAGE(BS111:BS139)</f>
        <v>-1.0392857142857141</v>
      </c>
      <c r="BT140" s="5">
        <f>AVERAGE(BT111:BT139)</f>
        <v>-7.625</v>
      </c>
      <c r="BU140" s="6">
        <f>AVERAGE(BU111:BU139)</f>
        <v>49.928571428571431</v>
      </c>
      <c r="BV140" s="7">
        <f>SUM(BV111:BV139)</f>
        <v>93</v>
      </c>
      <c r="BW140" s="11">
        <f>BV140</f>
        <v>93</v>
      </c>
      <c r="BX140" s="8">
        <f>AVERAGE(BX111:BX139)</f>
        <v>-0.16071428571428578</v>
      </c>
      <c r="BY140" s="10">
        <f>AVERAGE(BY111:BY139)</f>
        <v>-8.3428571428571416</v>
      </c>
      <c r="BZ140" s="2">
        <f>AVERAGE(BZ111:BZ139)</f>
        <v>76.107142857142861</v>
      </c>
      <c r="CA140" s="3">
        <f>SUM(CA111:CA139)</f>
        <v>91</v>
      </c>
      <c r="CB140" s="17">
        <f>CA140</f>
        <v>91</v>
      </c>
      <c r="CC140" s="4">
        <f>AVERAGE(CC111:CC139)</f>
        <v>1.0035714285714286</v>
      </c>
      <c r="CD140" s="5">
        <f>AVERAGE(CD111:CD139)</f>
        <v>-5.2785714285714294</v>
      </c>
      <c r="CE140" s="6">
        <f>AVERAGE(CE111:CE139)</f>
        <v>101.65517241379311</v>
      </c>
      <c r="CF140" s="7">
        <f>SUM(CF111:CF139)</f>
        <v>227</v>
      </c>
      <c r="CG140" s="11">
        <f>CF140</f>
        <v>227</v>
      </c>
      <c r="CH140" s="8">
        <f>AVERAGE(CH111:CH139)</f>
        <v>-0.27586206896551713</v>
      </c>
      <c r="CI140" s="10">
        <f>AVERAGE(CI111:CI139)</f>
        <v>-7.6206896551724137</v>
      </c>
      <c r="CJ140" s="2">
        <f>AVERAGE(CJ111:CJ139)</f>
        <v>51.620689655172413</v>
      </c>
      <c r="CK140" s="3">
        <f>SUM(CK111:CK139)</f>
        <v>106</v>
      </c>
      <c r="CL140" s="17">
        <f>CK140</f>
        <v>106</v>
      </c>
      <c r="CM140" s="4">
        <f>AVERAGE(CM111:CM139)</f>
        <v>0.68620689655172395</v>
      </c>
      <c r="CN140" s="5">
        <f>AVERAGE(CN111:CN139)</f>
        <v>-5.5344827586206895</v>
      </c>
      <c r="CO140" s="9">
        <f>AVERAGE(CO111:CO139)</f>
        <v>69.428571428571431</v>
      </c>
      <c r="CP140" s="7">
        <f>SUM(CP111:CP139)</f>
        <v>36</v>
      </c>
      <c r="CQ140" s="11">
        <f>CP140</f>
        <v>36</v>
      </c>
      <c r="CR140" s="8">
        <f>AVERAGE(CR111:CR139)</f>
        <v>0.91428571428571426</v>
      </c>
      <c r="CS140" s="10">
        <f>AVERAGE(CS111:CS139)</f>
        <v>-6.2964285714285708</v>
      </c>
      <c r="CT140" s="2">
        <f>AVERAGE(CT111:CT139)</f>
        <v>65.178571428571431</v>
      </c>
      <c r="CU140" s="3">
        <f>SUM(CU111:CU139)</f>
        <v>38</v>
      </c>
      <c r="CV140" s="17">
        <f>CU140</f>
        <v>38</v>
      </c>
      <c r="CW140" s="4">
        <f>AVERAGE(CW111:CW139)</f>
        <v>1.8678571428571424</v>
      </c>
      <c r="CX140" s="5">
        <f>AVERAGE(CX111:CX139)</f>
        <v>-3.6392857142857133</v>
      </c>
      <c r="CY140" s="9">
        <f>AVERAGE(CY111:CY139)</f>
        <v>113.57142857142857</v>
      </c>
      <c r="CZ140" s="7">
        <f>SUM(CZ111:CZ139)</f>
        <v>125</v>
      </c>
      <c r="DA140" s="128">
        <f>CZ140</f>
        <v>125</v>
      </c>
      <c r="DB140" s="9">
        <f>AVERAGE(DB111:DB139)</f>
        <v>125.53571428571429</v>
      </c>
      <c r="DC140" s="7">
        <f>SUM(DC111:DC139)</f>
        <v>188</v>
      </c>
      <c r="DD140" s="11">
        <f>DC140</f>
        <v>188</v>
      </c>
      <c r="DE140" s="8">
        <f>AVERAGE(DE111:DE139)</f>
        <v>-1.5214285714285711</v>
      </c>
      <c r="DF140" s="10">
        <f>AVERAGE(DF111:DF139)</f>
        <v>-10.739285714285714</v>
      </c>
      <c r="DG140" s="2">
        <f>AVERAGE(DG111:DG139)</f>
        <v>80.964285714285708</v>
      </c>
      <c r="DH140" s="3">
        <f>SUM(DH111:DH139)</f>
        <v>135</v>
      </c>
      <c r="DI140" s="17">
        <f>DH140</f>
        <v>135</v>
      </c>
      <c r="DJ140" s="4">
        <f>AVERAGE(DJ111:DJ139)</f>
        <v>-0.28928571428571442</v>
      </c>
      <c r="DK140" s="5">
        <f>AVERAGE(DK111:DK139)</f>
        <v>-6.9535714285714292</v>
      </c>
      <c r="DL140" s="9">
        <f>AVERAGE(DL111:DL139)</f>
        <v>125.53571428571429</v>
      </c>
      <c r="DM140" s="7">
        <f>SUM(DM111:DM139)</f>
        <v>188</v>
      </c>
      <c r="DN140" s="11">
        <f>DM140</f>
        <v>188</v>
      </c>
      <c r="DO140" s="6">
        <f>AVERAGE(DO111:DO139)</f>
        <v>178.51724137931035</v>
      </c>
      <c r="DP140" s="7">
        <f>SUM(DP111:DP139)</f>
        <v>219</v>
      </c>
      <c r="DQ140" s="11">
        <f>DP140</f>
        <v>219</v>
      </c>
      <c r="DR140" s="8">
        <f>AVERAGE(DR111:DR139)</f>
        <v>-2.0249999999999999</v>
      </c>
      <c r="DS140" s="10">
        <f>AVERAGE(DS111:DS139)</f>
        <v>-9.7285714285714278</v>
      </c>
      <c r="DT140" s="2">
        <f>AVERAGE(DT111:DT139)</f>
        <v>102.75</v>
      </c>
      <c r="DU140" s="3">
        <f>SUM(DU111:DU139)</f>
        <v>162</v>
      </c>
      <c r="DV140" s="17">
        <f>DU140</f>
        <v>162</v>
      </c>
      <c r="DW140" s="4">
        <f>AVERAGE(DW111:DW139)</f>
        <v>-0.92857142857142827</v>
      </c>
      <c r="DX140" s="5">
        <f>AVERAGE(DX111:DX139)</f>
        <v>-7.7857142857142856</v>
      </c>
      <c r="DY140" s="9">
        <f>AVERAGE(DY111:DY139)</f>
        <v>178.51724137931035</v>
      </c>
      <c r="DZ140" s="7">
        <f>SUM(DZ111:DZ139)</f>
        <v>219</v>
      </c>
      <c r="EA140" s="128">
        <f>DZ140</f>
        <v>219</v>
      </c>
      <c r="EB140" s="9">
        <f>AVERAGE(EB111:EB139)</f>
        <v>178.51724137931035</v>
      </c>
      <c r="EC140" s="7">
        <f>SUM(EC111:EC139)</f>
        <v>219</v>
      </c>
      <c r="ED140" s="11">
        <f>EC140</f>
        <v>219</v>
      </c>
      <c r="EE140" s="8">
        <f>AVERAGE(EE111:EE139)</f>
        <v>-2.7724137931034485</v>
      </c>
      <c r="EF140" s="10">
        <f>AVERAGE(EF111:EF139)</f>
        <v>-9.5827586206896562</v>
      </c>
      <c r="EG140" s="2">
        <f>AVERAGE(EG111:EG139)</f>
        <v>61.448275862068968</v>
      </c>
      <c r="EH140" s="3">
        <f>SUM(EH111:EH139)</f>
        <v>83</v>
      </c>
      <c r="EI140" s="17">
        <f>EH140</f>
        <v>83</v>
      </c>
      <c r="EJ140" s="4">
        <f>AVERAGE(EJ111:EJ139)</f>
        <v>-1.5620689655172415</v>
      </c>
      <c r="EK140" s="5">
        <f>AVERAGE(EK111:EK139)</f>
        <v>-7.4379310344827578</v>
      </c>
      <c r="EL140" s="14">
        <f>AVERAGE(EL111:EL139)</f>
        <v>90.285714285714292</v>
      </c>
      <c r="EM140" s="12">
        <f>SUM(EM111:EM139)</f>
        <v>107</v>
      </c>
      <c r="EN140" s="15">
        <f>EM140</f>
        <v>107</v>
      </c>
      <c r="EO140" s="13">
        <f>AVERAGE(EO111:EO139)</f>
        <v>0.98571428571428565</v>
      </c>
      <c r="EP140" s="16">
        <f>AVERAGE(EP111:EP139)</f>
        <v>-6.4857142857142849</v>
      </c>
      <c r="EQ140" s="14">
        <f>AVERAGE(EQ111:EQ139)</f>
        <v>82.857142857142861</v>
      </c>
      <c r="ER140" s="12">
        <f>SUM(ER111:ER139)</f>
        <v>146</v>
      </c>
      <c r="ES140" s="12">
        <f>ER140</f>
        <v>146</v>
      </c>
      <c r="ET140" s="13">
        <f>AVERAGE(ET111:ET139)</f>
        <v>-1.3392857142857146</v>
      </c>
      <c r="EU140" s="13">
        <f>AVERAGE(EU111:EU139)</f>
        <v>-8.2821428571428566</v>
      </c>
      <c r="EV140" s="112">
        <f t="shared" si="62"/>
        <v>142.625</v>
      </c>
    </row>
    <row r="141" spans="1:152" ht="15.75" thickTop="1" thickBot="1">
      <c r="A141" s="295"/>
      <c r="B141" s="43" t="s">
        <v>62</v>
      </c>
      <c r="C141" s="6">
        <f>IFERROR(AVERAGE(C13:C42,C45:C75,C78:C108,C111:C139),0)</f>
        <v>71.25</v>
      </c>
      <c r="D141" s="7">
        <f>D110+D140</f>
        <v>610</v>
      </c>
      <c r="E141" s="11">
        <f>D141</f>
        <v>610</v>
      </c>
      <c r="F141" s="8">
        <f>IFERROR(AVERAGE(F13:F42,F45:F75,F78:F108,F111:F139),0)</f>
        <v>1.9258333333333326</v>
      </c>
      <c r="G141" s="10">
        <f>IFERROR(AVERAGE(G13:G42,G45:G75,G78:G108,G111:G139),0)</f>
        <v>-5.0508333333333333</v>
      </c>
      <c r="H141" s="2">
        <f>IFERROR(AVERAGE(H13:H42,H45:H75,H78:H108,H111:H139),0)</f>
        <v>25.675000000000001</v>
      </c>
      <c r="I141" s="3">
        <f>I110+I140</f>
        <v>323</v>
      </c>
      <c r="J141" s="17">
        <f>I141</f>
        <v>323</v>
      </c>
      <c r="K141" s="4">
        <f>IFERROR(AVERAGE(K13:K42,K45:K75,K78:K108,K111:K139),0)</f>
        <v>3.5241666666666669</v>
      </c>
      <c r="L141" s="5">
        <f>IFERROR(AVERAGE(L13:L42,L45:L75,L78:L108,L111:L139),0)</f>
        <v>-2.6841666666666666</v>
      </c>
      <c r="M141" s="6">
        <f>IFERROR(AVERAGE(M13:M42,M45:M75,M78:M108,M111:M139),0)</f>
        <v>49.404958677685947</v>
      </c>
      <c r="N141" s="7">
        <f>N110+N140</f>
        <v>537</v>
      </c>
      <c r="O141" s="11">
        <f>N141</f>
        <v>537</v>
      </c>
      <c r="P141" s="8">
        <f>IFERROR(AVERAGE(P13:P42,P45:P75,P78:P108,P111:P139),0)</f>
        <v>2.5090909090909084</v>
      </c>
      <c r="Q141" s="10">
        <f>IFERROR(AVERAGE(Q13:Q42,Q45:Q75,Q78:Q108,Q111:Q139),0)</f>
        <v>-4.8966942148760353</v>
      </c>
      <c r="R141" s="2">
        <f>IFERROR(AVERAGE(R13:R42,R45:R75,R78:R108,R111:R139),0)</f>
        <v>32.305785123966942</v>
      </c>
      <c r="S141" s="3">
        <f>S110+S140</f>
        <v>389</v>
      </c>
      <c r="T141" s="17">
        <f>S141</f>
        <v>389</v>
      </c>
      <c r="U141" s="4">
        <f>IFERROR(AVERAGE(U13:U42,U45:U75,U78:U108,U111:U139),0)</f>
        <v>3.7413223140495857</v>
      </c>
      <c r="V141" s="5">
        <f>IFERROR(AVERAGE(V13:V42,V45:V75,V78:V108,V111:V139),0)</f>
        <v>-3.251239669421488</v>
      </c>
      <c r="W141" s="6">
        <f>IFERROR(AVERAGE(W13:W42,W45:W75,W78:W108,W111:W139),0)</f>
        <v>62.225000000000001</v>
      </c>
      <c r="X141" s="7">
        <f>X110+X140</f>
        <v>599</v>
      </c>
      <c r="Y141" s="11">
        <f>X141</f>
        <v>599</v>
      </c>
      <c r="Z141" s="8">
        <f>IFERROR(AVERAGE(Z13:Z42,Z45:Z75,Z78:Z108,Z111:Z139),0)</f>
        <v>1.5383333333333347</v>
      </c>
      <c r="AA141" s="10">
        <f>IFERROR(AVERAGE(AA13:AA42,AA45:AA75,AA78:AA108,AA111:AA139),0)</f>
        <v>-6.2208333333333314</v>
      </c>
      <c r="AB141" s="237">
        <f>AVERAGE(AB13:AB42,AB45:AB75,AB78:AB108,AB111:AB139)</f>
        <v>45.041666666666664</v>
      </c>
      <c r="AC141" s="136">
        <f>AC110+AC140</f>
        <v>441</v>
      </c>
      <c r="AD141" s="3">
        <f>AC141</f>
        <v>441</v>
      </c>
      <c r="AE141" s="4">
        <f>AVERAGE(AE47:AE76,AE78:AE108,AE111:AE139)</f>
        <v>0.94081188836534946</v>
      </c>
      <c r="AF141" s="5">
        <f>AVERAGE(AF47:AF76,AF78:AF108,AF111:AF139)</f>
        <v>-5.3723088075389622</v>
      </c>
      <c r="AG141" s="6">
        <f>IFERROR(AVERAGE(AG13:AG42,AG45:AG75,AG78:AG108,AG111:AG139),0)</f>
        <v>59.791666666666664</v>
      </c>
      <c r="AH141" s="7">
        <f>AH110+AH140</f>
        <v>616</v>
      </c>
      <c r="AI141" s="11">
        <f>AH141</f>
        <v>616</v>
      </c>
      <c r="AJ141" s="8">
        <f>IFERROR(AVERAGE(AJ13:AJ42,AJ45:AJ75,AJ78:AJ108,AJ111:AJ139),0)</f>
        <v>2.109166666666666</v>
      </c>
      <c r="AK141" s="10">
        <f>IFERROR(AVERAGE(AK13:AK42,AK45:AK75,AK78:AK108,AK111:AK139),0)</f>
        <v>-5.3874999999999993</v>
      </c>
      <c r="AL141" s="2">
        <f>AVERAGE(AL13:AL42,AL45:AL75,AL78:AL108,AL111:AL139)</f>
        <v>21.891666666666666</v>
      </c>
      <c r="AM141" s="3">
        <f>AM110+AM140</f>
        <v>282</v>
      </c>
      <c r="AN141" s="3">
        <f>AM141</f>
        <v>282</v>
      </c>
      <c r="AO141" s="4">
        <f>AVERAGE(AO47:AO76,AO78:AO108,AO111:AO139)</f>
        <v>0.45041681768756825</v>
      </c>
      <c r="AP141" s="5">
        <f>AVERAGE(AP47:AP76,AP78:AP108,AP111:AP139)</f>
        <v>-6.0749184487133041</v>
      </c>
      <c r="AQ141" s="9">
        <f>AVERAGE(AQ13:AQ42,AQ45:AQ75,AQ78:AQ108,AQ111:AQ139)</f>
        <v>94.891666666666666</v>
      </c>
      <c r="AR141" s="7">
        <f>AR110+AR140</f>
        <v>897</v>
      </c>
      <c r="AS141" s="11">
        <f>AR141</f>
        <v>897</v>
      </c>
      <c r="AT141" s="8">
        <f>AVERAGE(AT47:AT76,AT78:AT108,AT111:AT139)</f>
        <v>-1.3646973541138088</v>
      </c>
      <c r="AU141" s="10">
        <f>AVERAGE(AU47:AU76,AU78:AU108,AU111:AU139)</f>
        <v>-8.3922073214932968</v>
      </c>
      <c r="AV141" s="2">
        <f>AVERAGE(AV13:AV42,AV45:AV75,AV78:AV108,AV111:AV139)</f>
        <v>19.347107438016529</v>
      </c>
      <c r="AW141" s="3">
        <f>AW110+AW140</f>
        <v>377</v>
      </c>
      <c r="AX141" s="17">
        <f>AW141</f>
        <v>377</v>
      </c>
      <c r="AY141" s="4">
        <f>AVERAGE(AY47:AY76,AY78:AY108,AY111:AY139)</f>
        <v>1.1871684587813622</v>
      </c>
      <c r="AZ141" s="5">
        <f>AVERAGE(AZ47:AZ76,AZ78:AZ108,AZ111:AZ139)</f>
        <v>-5.0226523297491044</v>
      </c>
      <c r="BA141" s="9">
        <f>AVERAGE(BA13:BA42,BA45:BA75,BA78:BA108,BA111:BA139)</f>
        <v>63.283333333333331</v>
      </c>
      <c r="BB141" s="7">
        <f>BB110+BB140</f>
        <v>658</v>
      </c>
      <c r="BC141" s="11">
        <f>BB141</f>
        <v>658</v>
      </c>
      <c r="BD141" s="8">
        <f>AVERAGE(BD47:BD76,BD78:BD108,BD111:BD139)</f>
        <v>-0.93127944907575166</v>
      </c>
      <c r="BE141" s="10">
        <f>AVERAGE(BE47:BE76,BE78:BE108,BE111:BE139)</f>
        <v>-7.6586081913736876</v>
      </c>
      <c r="BF141" s="2">
        <f>AVERAGE(BF13:BF42,BF45:BF75,BF78:BF108,BF111:BF139)</f>
        <v>27.183333333333334</v>
      </c>
      <c r="BG141" s="3">
        <f>BG110+BG140</f>
        <v>301</v>
      </c>
      <c r="BH141" s="17">
        <f>BG141</f>
        <v>301</v>
      </c>
      <c r="BI141" s="4">
        <f>AVERAGE(BI47:BI76,BI78:BI108,BI111:BI139)</f>
        <v>0.41631025733961591</v>
      </c>
      <c r="BJ141" s="5">
        <f>AVERAGE(BJ47:BJ76,BJ78:BJ108,BJ111:BJ139)</f>
        <v>-5.2175063428778534</v>
      </c>
      <c r="BK141" s="6">
        <f>AVERAGE(BK13:BK42,BK45:BK75,BK78:BK108,BK111:BK139)</f>
        <v>55.44166666666667</v>
      </c>
      <c r="BL141" s="7">
        <f>BL110+BL140</f>
        <v>667</v>
      </c>
      <c r="BM141" s="11">
        <f>BL141</f>
        <v>667</v>
      </c>
      <c r="BN141" s="8">
        <f>AVERAGE(BN47:BN76,BN78:BN108,BN111:BN139)</f>
        <v>-1.0391083725987678</v>
      </c>
      <c r="BO141" s="10">
        <f>AVERAGE(BO47:BO76,BO78:BO108,BO111:BO139)</f>
        <v>-8.1438564697354145</v>
      </c>
      <c r="BP141" s="2">
        <f>AVERAGE(BP13:BP42,BP45:BP75,BP78:BP108,BP111:BP139)</f>
        <v>32.024999999999999</v>
      </c>
      <c r="BQ141" s="3">
        <f>BQ110+BQ140</f>
        <v>389</v>
      </c>
      <c r="BR141" s="17">
        <f>BQ141</f>
        <v>389</v>
      </c>
      <c r="BS141" s="4">
        <f>AVERAGE(BS47:BS76,BS78:BS108,BS111:BS139)</f>
        <v>1.5367886915549221E-2</v>
      </c>
      <c r="BT141" s="5">
        <f>AVERAGE(BT47:BT76,BT78:BT108,BT111:BT139)</f>
        <v>-6.0149329467198269</v>
      </c>
      <c r="BU141" s="6">
        <f>AVERAGE(BU13:BU42,BU45:BU75,BU78:BU108,BU111:BU139)</f>
        <v>29.35</v>
      </c>
      <c r="BV141" s="7">
        <f>BV110+BV140</f>
        <v>444</v>
      </c>
      <c r="BW141" s="11">
        <f>BV141</f>
        <v>444</v>
      </c>
      <c r="BX141" s="8">
        <f>AVERAGE(BX47:BX76,BX78:BX108,BX111:BX139)</f>
        <v>-0.8404494382022476</v>
      </c>
      <c r="BY141" s="10">
        <f>AVERAGE(BY47:BY76,BY78:BY108,BY111:BY139)</f>
        <v>-8.5273287422979358</v>
      </c>
      <c r="BZ141" s="2">
        <f>AVERAGE(BZ13:BZ42,BZ45:BZ75,BZ78:BZ108,BZ111:BZ139)</f>
        <v>49.033333333333331</v>
      </c>
      <c r="CA141" s="3">
        <f>CA110+CA140</f>
        <v>431</v>
      </c>
      <c r="CB141" s="17">
        <f>CA141</f>
        <v>431</v>
      </c>
      <c r="CC141" s="4">
        <f>AVERAGE(CC47:CC76,CC78:CC108,CC111:CC139)</f>
        <v>0.54208046393620879</v>
      </c>
      <c r="CD141" s="5">
        <f>AVERAGE(CD47:CD76,CD78:CD108,CD111:CD139)</f>
        <v>-5.6566147154766222</v>
      </c>
      <c r="CE141" s="6">
        <f>AVERAGE(CE13:CE42,CE45:CE75,CE78:CE108,CE111:CE139)</f>
        <v>45.983471074380162</v>
      </c>
      <c r="CF141" s="7">
        <f>CF110+CF140</f>
        <v>614</v>
      </c>
      <c r="CG141" s="11">
        <f>CF141</f>
        <v>614</v>
      </c>
      <c r="CH141" s="8">
        <f>AVERAGE(CH47:CH76,CH78:CH108,CH111:CH139)</f>
        <v>-3.0394265232974761E-2</v>
      </c>
      <c r="CI141" s="10">
        <f>AVERAGE(CI47:CI76,CI78:CI108,CI111:CI139)</f>
        <v>-6.5160573476702526</v>
      </c>
      <c r="CJ141" s="2">
        <f>AVERAGE(CJ13:CJ42,CJ45:CJ75,CJ78:CJ108,CJ111:CJ139)</f>
        <v>27.570247933884296</v>
      </c>
      <c r="CK141" s="3">
        <f>CK110+CK140</f>
        <v>354</v>
      </c>
      <c r="CL141" s="17">
        <f>CK141</f>
        <v>354</v>
      </c>
      <c r="CM141" s="4">
        <f>AVERAGE(CM47:CM76,CM78:CM108,CM111:CM139)</f>
        <v>1.03258064516129</v>
      </c>
      <c r="CN141" s="5">
        <f>AVERAGE(CN47:CN76,CN78:CN108,CN111:CN139)</f>
        <v>-4.4182437275985667</v>
      </c>
      <c r="CO141" s="9">
        <f>AVERAGE(CO13:CO42,CO45:CO75,CO78:CO108,CO111:CO139)</f>
        <v>46.858333333333334</v>
      </c>
      <c r="CP141" s="7">
        <f>CP110+CP140</f>
        <v>446</v>
      </c>
      <c r="CQ141" s="11">
        <f>CP141</f>
        <v>446</v>
      </c>
      <c r="CR141" s="8">
        <f>AVERAGE(CR47:CR76,CR78:CR108,CR111:CR139)</f>
        <v>8.9162740123232397E-3</v>
      </c>
      <c r="CS141" s="10">
        <f>AVERAGE(CS47:CS76,CS78:CS108,CS111:CS139)</f>
        <v>-6.9335266400869902</v>
      </c>
      <c r="CT141" s="2">
        <f>AVERAGE(CT13:CT42,CT45:CT75,CT78:CT108,CT111:CT139)</f>
        <v>37.1</v>
      </c>
      <c r="CU141" s="3">
        <f>CU110+CU140</f>
        <v>327</v>
      </c>
      <c r="CV141" s="17">
        <f>CU141</f>
        <v>327</v>
      </c>
      <c r="CW141" s="4">
        <f>AVERAGE(CW47:CW76,CW78:CW108,CW111:CW139)</f>
        <v>1.3849220732149328</v>
      </c>
      <c r="CX141" s="5">
        <f>AVERAGE(CX47:CX76,CX78:CX108,CX111:CX139)</f>
        <v>-4.2947444726350126</v>
      </c>
      <c r="CY141" s="9">
        <f>AVERAGE(CY13:CY42,CY45:CY75,CY78:CY108,CY111:CY139)</f>
        <v>60.179487179487182</v>
      </c>
      <c r="CZ141" s="7">
        <f>CZ110+CZ140</f>
        <v>597</v>
      </c>
      <c r="DA141" s="128">
        <f>CZ141</f>
        <v>597</v>
      </c>
      <c r="DB141" s="9">
        <f>AVERAGE(DB13:DB42,DB45:DB75,DB78:DB108,DB111:DB139)</f>
        <v>77.25833333333334</v>
      </c>
      <c r="DC141" s="7">
        <f>DC110+DC140</f>
        <v>746</v>
      </c>
      <c r="DD141" s="11">
        <f>DC141</f>
        <v>746</v>
      </c>
      <c r="DE141" s="8">
        <f>AVERAGE(DE47:DE76,DE78:DE108,DE111:DE139)</f>
        <v>-0.89811525915186652</v>
      </c>
      <c r="DF141" s="10">
        <f>AVERAGE(DF47:DF76,DF78:DF108,DF111:DF139)</f>
        <v>-8.241899238854657</v>
      </c>
      <c r="DG141" s="2">
        <f>AVERAGE(DG13:DG42,DG45:DG75,DG78:DG108,DG111:DG139)</f>
        <v>37.241666666666667</v>
      </c>
      <c r="DH141" s="3">
        <f>DH110+DH140</f>
        <v>387</v>
      </c>
      <c r="DI141" s="17">
        <f>DH141</f>
        <v>387</v>
      </c>
      <c r="DJ141" s="4">
        <f>AVERAGE(DJ47:DJ76,DJ78:DJ108,DJ111:DJ139)</f>
        <v>0.60402319681043803</v>
      </c>
      <c r="DK141" s="5">
        <f>AVERAGE(DK47:DK76,DK78:DK108,DK111:DK139)</f>
        <v>-5.337912287060532</v>
      </c>
      <c r="DL141" s="9">
        <f>AVERAGE(DL13:DL42,DL45:DL75,DL78:DL108,DL111:DL139)</f>
        <v>77.291666666666671</v>
      </c>
      <c r="DM141" s="7">
        <f>DM110+DM140</f>
        <v>746</v>
      </c>
      <c r="DN141" s="11">
        <f>DM141</f>
        <v>746</v>
      </c>
      <c r="DO141" s="6">
        <f>AVERAGE(DO13:DO42,DO45:DO75,DO78:DO108,DO111:DO139)</f>
        <v>102.80165289256199</v>
      </c>
      <c r="DP141" s="7">
        <f>DP110+DP140</f>
        <v>1012</v>
      </c>
      <c r="DQ141" s="11">
        <f>DP141</f>
        <v>1012</v>
      </c>
      <c r="DR141" s="8">
        <f>AVERAGE(DR47:DR76,DR78:DR108,DR111:DR139)</f>
        <v>-2.2367886915549109</v>
      </c>
      <c r="DS141" s="10">
        <f>AVERAGE(DS47:DS76,DS78:DS108,DS111:DS139)</f>
        <v>-9.6977528089887635</v>
      </c>
      <c r="DT141" s="2">
        <f>AVERAGE(DT13:DT42,DT45:DT75,DT78:DT108,DT111:DT139)</f>
        <v>54.266666666666666</v>
      </c>
      <c r="DU141" s="3">
        <f>DU110+DU140</f>
        <v>511</v>
      </c>
      <c r="DV141" s="17">
        <f>DU141</f>
        <v>511</v>
      </c>
      <c r="DW141" s="4">
        <f>AVERAGE(DW47:DW76,DW78:DW108,DW111:DW139)</f>
        <v>-0.85317143892714709</v>
      </c>
      <c r="DX141" s="5">
        <f>AVERAGE(DX47:DX76,DX78:DX108,DX111:DX139)</f>
        <v>-6.8882203696991686</v>
      </c>
      <c r="DY141" s="9">
        <f>AVERAGE(DY13:DY42,DY45:DY75,DY78:DY108,DY111:DY139)</f>
        <v>102.80165289256199</v>
      </c>
      <c r="DZ141" s="7">
        <f>DZ110+DZ140</f>
        <v>941</v>
      </c>
      <c r="EA141" s="128">
        <f>DZ141</f>
        <v>941</v>
      </c>
      <c r="EB141" s="9">
        <f>AVERAGE(EB13:EB42,EB45:EB75,EB78:EB108,EB111:EB139)</f>
        <v>102.80165289256199</v>
      </c>
      <c r="EC141" s="7">
        <f>EC110+EC140</f>
        <v>1012</v>
      </c>
      <c r="ED141" s="11">
        <f>EC141</f>
        <v>1012</v>
      </c>
      <c r="EE141" s="8">
        <f>AVERAGE(EE47:EE76,EE78:EE108,EE111:EE139)</f>
        <v>-2.7142293906810031</v>
      </c>
      <c r="EF141" s="10">
        <f>AVERAGE(EF47:EF76,EF78:EF108,EF111:EF139)</f>
        <v>-8.7416845878136193</v>
      </c>
      <c r="EG141" s="2">
        <f>AVERAGE(EG13:EG42,EG45:EG75,EG78:EG108,EG111:EG139)</f>
        <v>33.933884297520663</v>
      </c>
      <c r="EH141" s="3">
        <f>EH110+EH140</f>
        <v>319</v>
      </c>
      <c r="EI141" s="17">
        <f>EH141</f>
        <v>319</v>
      </c>
      <c r="EJ141" s="4">
        <f>AVERAGE(EJ47:EJ76,EJ78:EJ108,EJ111:EJ139)</f>
        <v>-0.92767025089605726</v>
      </c>
      <c r="EK141" s="5">
        <f>AVERAGE(EK47:EK76,EK78:EK108,EK111:EK139)</f>
        <v>-6.321469534050177</v>
      </c>
      <c r="EL141" s="9">
        <f>AVERAGE(EL13:EL42,EL45:EL75,EL78:EL108,EL111:EL139)</f>
        <v>43.008333333333333</v>
      </c>
      <c r="EM141" s="7">
        <f>EM110+EM140</f>
        <v>510</v>
      </c>
      <c r="EN141" s="11">
        <f>EM141</f>
        <v>510</v>
      </c>
      <c r="EO141" s="8">
        <f>AVERAGE(EO47:EO76,EO78:EO108,EO111:EO139)</f>
        <v>1.8050018122507946E-2</v>
      </c>
      <c r="EP141" s="10">
        <f>AVERAGE(EP47:EP76,EP78:EP108,EP111:EP139)</f>
        <v>-6.0520840884378382</v>
      </c>
      <c r="EQ141" s="9">
        <f>AVERAGE(EQ13:EQ42,EQ45:EQ75,EQ78:EQ108,EQ111:EQ139)</f>
        <v>38.166666666666664</v>
      </c>
      <c r="ER141" s="7">
        <f>ER110+ER140</f>
        <v>579</v>
      </c>
      <c r="ES141" s="11">
        <f>ER141</f>
        <v>579</v>
      </c>
      <c r="ET141" s="8">
        <f>AVERAGE(ET47:ET76,ET78:ET108,ET111:ET139)</f>
        <v>-0.60714026821312106</v>
      </c>
      <c r="EU141" s="8">
        <f>AVERAGE(EU47:EU76,EU78:EU108,EU111:EU139)</f>
        <v>-6.7554186299383812</v>
      </c>
      <c r="EV141" s="112">
        <f t="shared" si="62"/>
        <v>618.5</v>
      </c>
    </row>
    <row r="142" spans="1:152" ht="16.5" thickTop="1">
      <c r="A142" s="292" t="s">
        <v>75</v>
      </c>
      <c r="B142" s="53">
        <v>40969</v>
      </c>
      <c r="C142" s="19">
        <v>96</v>
      </c>
      <c r="D142" s="27">
        <v>0</v>
      </c>
      <c r="E142" s="19">
        <f>D142+E139</f>
        <v>610</v>
      </c>
      <c r="F142" s="171">
        <v>7.1</v>
      </c>
      <c r="G142" s="172">
        <v>-2.1</v>
      </c>
      <c r="H142" s="21">
        <v>62</v>
      </c>
      <c r="I142" s="31">
        <v>0</v>
      </c>
      <c r="J142" s="23">
        <f>J139+I142</f>
        <v>323</v>
      </c>
      <c r="K142" s="184">
        <v>7.8</v>
      </c>
      <c r="L142" s="185">
        <v>-0.1</v>
      </c>
      <c r="M142" s="19">
        <v>60</v>
      </c>
      <c r="N142" s="27">
        <v>0</v>
      </c>
      <c r="O142" s="19">
        <f>O139+N142</f>
        <v>537</v>
      </c>
      <c r="P142" s="171">
        <v>0.2</v>
      </c>
      <c r="Q142" s="172">
        <v>-7.6</v>
      </c>
      <c r="R142" s="21">
        <v>74</v>
      </c>
      <c r="S142" s="31">
        <v>0</v>
      </c>
      <c r="T142" s="23">
        <f>T139+S142</f>
        <v>389</v>
      </c>
      <c r="U142" s="184">
        <v>2.2000000000000002</v>
      </c>
      <c r="V142" s="185">
        <v>-3.7</v>
      </c>
      <c r="W142" s="220">
        <v>104</v>
      </c>
      <c r="X142" s="162">
        <v>0</v>
      </c>
      <c r="Y142" s="19">
        <v>599</v>
      </c>
      <c r="Z142" s="159">
        <v>5.7</v>
      </c>
      <c r="AA142" s="221">
        <v>-0.3</v>
      </c>
      <c r="AB142" s="222">
        <v>105</v>
      </c>
      <c r="AC142" s="152">
        <v>1</v>
      </c>
      <c r="AD142" s="23">
        <f>AD139+AC142</f>
        <v>442</v>
      </c>
      <c r="AE142" s="186">
        <v>4.2</v>
      </c>
      <c r="AF142" s="214">
        <v>-2</v>
      </c>
      <c r="AG142" s="208">
        <v>119</v>
      </c>
      <c r="AH142" s="209">
        <v>4</v>
      </c>
      <c r="AI142" s="19">
        <v>620</v>
      </c>
      <c r="AJ142" s="215">
        <v>2.5</v>
      </c>
      <c r="AK142" s="216">
        <v>-5.7</v>
      </c>
      <c r="AL142" s="212">
        <v>49</v>
      </c>
      <c r="AM142" s="148">
        <v>0</v>
      </c>
      <c r="AN142" s="23">
        <f>AN139+AM142</f>
        <v>282</v>
      </c>
      <c r="AO142" s="188">
        <v>4.0999999999999996</v>
      </c>
      <c r="AP142" s="214">
        <v>-1.8</v>
      </c>
      <c r="AQ142" s="208">
        <v>175</v>
      </c>
      <c r="AR142" s="209">
        <v>0</v>
      </c>
      <c r="AS142" s="19">
        <f>AS139+AR142</f>
        <v>0</v>
      </c>
      <c r="AT142" s="215">
        <v>4.9000000000000004</v>
      </c>
      <c r="AU142" s="216">
        <v>-3.4</v>
      </c>
      <c r="AV142" s="147">
        <v>71</v>
      </c>
      <c r="AW142" s="148">
        <v>5</v>
      </c>
      <c r="AX142" s="23">
        <f>AX139+AW142</f>
        <v>382</v>
      </c>
      <c r="AY142" s="188">
        <v>0.6</v>
      </c>
      <c r="AZ142" s="189">
        <v>-3.8</v>
      </c>
      <c r="BA142" s="24">
        <v>84</v>
      </c>
      <c r="BB142" s="27">
        <v>0</v>
      </c>
      <c r="BC142" s="19">
        <f>BC139+BB142</f>
        <v>658</v>
      </c>
      <c r="BD142" s="171">
        <v>5.5</v>
      </c>
      <c r="BE142" s="172">
        <v>-4.0999999999999996</v>
      </c>
      <c r="BF142" s="21">
        <v>41</v>
      </c>
      <c r="BG142" s="31">
        <v>0</v>
      </c>
      <c r="BH142" s="23">
        <f>BH139+BG142</f>
        <v>301</v>
      </c>
      <c r="BI142" s="200">
        <v>6.4</v>
      </c>
      <c r="BJ142" s="201">
        <v>-2.1</v>
      </c>
      <c r="BK142" s="19">
        <v>110</v>
      </c>
      <c r="BL142" s="27">
        <v>0</v>
      </c>
      <c r="BM142" s="19">
        <f>BM139+BL142</f>
        <v>667</v>
      </c>
      <c r="BN142" s="171">
        <v>3.8</v>
      </c>
      <c r="BO142" s="172">
        <v>-9</v>
      </c>
      <c r="BP142" s="21">
        <v>63</v>
      </c>
      <c r="BQ142" s="31">
        <v>1</v>
      </c>
      <c r="BR142" s="23">
        <f>BR139+BQ142</f>
        <v>390</v>
      </c>
      <c r="BS142" s="200">
        <v>1.6</v>
      </c>
      <c r="BT142" s="201">
        <v>-3.8</v>
      </c>
      <c r="BU142" s="19">
        <v>50</v>
      </c>
      <c r="BV142" s="27">
        <v>0</v>
      </c>
      <c r="BW142" s="19">
        <f>BW139+BV142</f>
        <v>444</v>
      </c>
      <c r="BX142" s="171">
        <v>5</v>
      </c>
      <c r="BY142" s="172">
        <v>-3.9</v>
      </c>
      <c r="BZ142" s="21">
        <v>76</v>
      </c>
      <c r="CA142" s="31">
        <v>0</v>
      </c>
      <c r="CB142" s="23">
        <f>CB139+CA142</f>
        <v>431</v>
      </c>
      <c r="CC142" s="200">
        <v>6.7</v>
      </c>
      <c r="CD142" s="201">
        <v>-1.1000000000000001</v>
      </c>
      <c r="CE142" s="19">
        <v>102</v>
      </c>
      <c r="CF142" s="27">
        <v>7</v>
      </c>
      <c r="CG142" s="19">
        <f>CG139+CF142</f>
        <v>621</v>
      </c>
      <c r="CH142" s="171">
        <v>-0.7</v>
      </c>
      <c r="CI142" s="172">
        <v>-7.5</v>
      </c>
      <c r="CJ142" s="21">
        <v>68</v>
      </c>
      <c r="CK142" s="31">
        <v>11</v>
      </c>
      <c r="CL142" s="23">
        <f>CL139+CK142</f>
        <v>365</v>
      </c>
      <c r="CM142" s="200">
        <v>2</v>
      </c>
      <c r="CN142" s="201">
        <v>-4.5</v>
      </c>
      <c r="CO142" s="24">
        <v>61</v>
      </c>
      <c r="CP142" s="27">
        <v>0</v>
      </c>
      <c r="CQ142" s="19">
        <f>CQ138+CP142</f>
        <v>446</v>
      </c>
      <c r="CR142" s="171">
        <v>2.6</v>
      </c>
      <c r="CS142" s="172">
        <v>-5.4</v>
      </c>
      <c r="CT142" s="21">
        <v>54</v>
      </c>
      <c r="CU142" s="31">
        <v>1</v>
      </c>
      <c r="CV142" s="23">
        <f>CV138+CU142</f>
        <v>328</v>
      </c>
      <c r="CW142" s="200">
        <v>2</v>
      </c>
      <c r="CX142" s="201">
        <v>-4.5</v>
      </c>
      <c r="CY142" s="109">
        <v>101</v>
      </c>
      <c r="CZ142" s="34">
        <v>1</v>
      </c>
      <c r="DA142" s="123">
        <f>DA138+CZ142</f>
        <v>598</v>
      </c>
      <c r="DB142" s="118">
        <v>136</v>
      </c>
      <c r="DC142" s="86">
        <v>6</v>
      </c>
      <c r="DD142" s="88">
        <f>DD138+DC142</f>
        <v>752</v>
      </c>
      <c r="DE142" s="171">
        <v>0.3</v>
      </c>
      <c r="DF142" s="172">
        <v>-3.8</v>
      </c>
      <c r="DG142" s="21">
        <v>77</v>
      </c>
      <c r="DH142" s="31">
        <v>0</v>
      </c>
      <c r="DI142" s="23">
        <f>DI138+DH142</f>
        <v>387</v>
      </c>
      <c r="DJ142" s="182">
        <v>2.4</v>
      </c>
      <c r="DK142" s="183">
        <v>-3</v>
      </c>
      <c r="DL142" s="24">
        <v>136</v>
      </c>
      <c r="DM142" s="27">
        <v>6</v>
      </c>
      <c r="DN142" s="19">
        <v>752</v>
      </c>
      <c r="DO142" s="19">
        <v>173</v>
      </c>
      <c r="DP142" s="270" t="s">
        <v>69</v>
      </c>
      <c r="DQ142" s="27">
        <v>1012</v>
      </c>
      <c r="DR142" s="171">
        <v>3.2</v>
      </c>
      <c r="DS142" s="172">
        <v>-5</v>
      </c>
      <c r="DT142" s="21">
        <v>113</v>
      </c>
      <c r="DU142" s="31">
        <v>6</v>
      </c>
      <c r="DV142" s="23">
        <v>517</v>
      </c>
      <c r="DW142" s="182">
        <v>3.5</v>
      </c>
      <c r="DX142" s="183">
        <v>-1.3</v>
      </c>
      <c r="DY142" s="24">
        <v>173</v>
      </c>
      <c r="DZ142" s="270" t="s">
        <v>69</v>
      </c>
      <c r="EA142" s="123">
        <v>941</v>
      </c>
      <c r="EB142" s="24">
        <v>173</v>
      </c>
      <c r="EC142" s="270" t="s">
        <v>69</v>
      </c>
      <c r="ED142" s="27">
        <f t="shared" ref="ED142:ED172" si="91">EA142+71</f>
        <v>1012</v>
      </c>
      <c r="EE142" s="171">
        <v>3.5</v>
      </c>
      <c r="EF142" s="172">
        <v>-0.3</v>
      </c>
      <c r="EG142" s="21">
        <v>65</v>
      </c>
      <c r="EH142" s="270" t="s">
        <v>69</v>
      </c>
      <c r="EI142" s="23">
        <v>318</v>
      </c>
      <c r="EJ142" s="182">
        <v>5.9</v>
      </c>
      <c r="EK142" s="183">
        <v>-0.5</v>
      </c>
      <c r="EL142" s="24">
        <v>76</v>
      </c>
      <c r="EM142" s="270" t="s">
        <v>69</v>
      </c>
      <c r="EN142" s="19">
        <v>509</v>
      </c>
      <c r="EO142" s="171">
        <v>-0.1</v>
      </c>
      <c r="EP142" s="172">
        <v>-8.1</v>
      </c>
      <c r="EQ142" s="24">
        <v>60</v>
      </c>
      <c r="ER142" s="19">
        <v>6</v>
      </c>
      <c r="ES142" s="19">
        <v>515</v>
      </c>
      <c r="ET142" s="171">
        <v>-2.5</v>
      </c>
      <c r="EU142" s="171">
        <v>-5.9</v>
      </c>
      <c r="EV142" s="112">
        <f t="shared" si="62"/>
        <v>612.125</v>
      </c>
    </row>
    <row r="143" spans="1:152" ht="15.75">
      <c r="A143" s="293"/>
      <c r="B143" s="40">
        <v>40970</v>
      </c>
      <c r="C143" s="27">
        <v>93</v>
      </c>
      <c r="D143" s="27">
        <v>0</v>
      </c>
      <c r="E143" s="27">
        <f>D143+E142</f>
        <v>610</v>
      </c>
      <c r="F143" s="169">
        <v>3.2</v>
      </c>
      <c r="G143" s="170">
        <v>-5</v>
      </c>
      <c r="H143" s="29">
        <v>58</v>
      </c>
      <c r="I143" s="31">
        <v>0</v>
      </c>
      <c r="J143" s="31">
        <f>J142+I143</f>
        <v>323</v>
      </c>
      <c r="K143" s="186">
        <v>5</v>
      </c>
      <c r="L143" s="187">
        <v>-2.6</v>
      </c>
      <c r="M143" s="27">
        <v>66</v>
      </c>
      <c r="N143" s="27">
        <v>8</v>
      </c>
      <c r="O143" s="27">
        <f t="shared" ref="O143:O172" si="92">O142+N143</f>
        <v>545</v>
      </c>
      <c r="P143" s="169">
        <v>-1.1000000000000001</v>
      </c>
      <c r="Q143" s="170">
        <v>-8.1999999999999993</v>
      </c>
      <c r="R143" s="29">
        <v>77</v>
      </c>
      <c r="S143" s="31">
        <v>4</v>
      </c>
      <c r="T143" s="31">
        <f t="shared" ref="T143:T172" si="93">T142+S143</f>
        <v>393</v>
      </c>
      <c r="U143" s="186">
        <v>-0.5</v>
      </c>
      <c r="V143" s="187">
        <v>-7.4</v>
      </c>
      <c r="W143" s="220">
        <v>101</v>
      </c>
      <c r="X143" s="162">
        <v>0</v>
      </c>
      <c r="Y143" s="27">
        <v>599</v>
      </c>
      <c r="Z143" s="159">
        <v>2.7</v>
      </c>
      <c r="AA143" s="221">
        <v>-3.4</v>
      </c>
      <c r="AB143" s="222">
        <v>104</v>
      </c>
      <c r="AC143" s="152">
        <v>2</v>
      </c>
      <c r="AD143" s="31">
        <f t="shared" ref="AD143:AD172" si="94">AD142+AC143</f>
        <v>444</v>
      </c>
      <c r="AE143" s="186">
        <v>2.7</v>
      </c>
      <c r="AF143" s="223">
        <v>-3.5</v>
      </c>
      <c r="AG143" s="220">
        <v>123</v>
      </c>
      <c r="AH143" s="162">
        <v>11</v>
      </c>
      <c r="AI143" s="27">
        <v>631</v>
      </c>
      <c r="AJ143" s="193">
        <v>2.4</v>
      </c>
      <c r="AK143" s="224">
        <v>-10.5</v>
      </c>
      <c r="AL143" s="222">
        <v>64</v>
      </c>
      <c r="AM143" s="152">
        <v>17</v>
      </c>
      <c r="AN143" s="31">
        <f t="shared" ref="AN143:AN172" si="95">AN142+AM143</f>
        <v>299</v>
      </c>
      <c r="AO143" s="186">
        <v>-0.9</v>
      </c>
      <c r="AP143" s="223">
        <v>-3</v>
      </c>
      <c r="AQ143" s="220">
        <v>183</v>
      </c>
      <c r="AR143" s="162">
        <v>12</v>
      </c>
      <c r="AS143" s="27">
        <f t="shared" ref="AS143:AS171" si="96">AS142+AR143</f>
        <v>12</v>
      </c>
      <c r="AT143" s="193">
        <v>-3.4</v>
      </c>
      <c r="AU143" s="224">
        <v>-5.9</v>
      </c>
      <c r="AV143" s="151">
        <v>68</v>
      </c>
      <c r="AW143" s="152">
        <v>2</v>
      </c>
      <c r="AX143" s="31">
        <f t="shared" ref="AX143:AX172" si="97">AX142+AW143</f>
        <v>384</v>
      </c>
      <c r="AY143" s="186">
        <v>4.2</v>
      </c>
      <c r="AZ143" s="190">
        <v>-1.4</v>
      </c>
      <c r="BA143" s="32">
        <v>81</v>
      </c>
      <c r="BB143" s="27">
        <v>1</v>
      </c>
      <c r="BC143" s="27">
        <f t="shared" ref="BC143:BC172" si="98">BC142+BB143</f>
        <v>659</v>
      </c>
      <c r="BD143" s="169">
        <v>1.7</v>
      </c>
      <c r="BE143" s="170">
        <v>-3.8</v>
      </c>
      <c r="BF143" s="29">
        <v>40</v>
      </c>
      <c r="BG143" s="31">
        <v>1</v>
      </c>
      <c r="BH143" s="31">
        <f t="shared" ref="BH143:BH172" si="99">BH142+BG143</f>
        <v>302</v>
      </c>
      <c r="BI143" s="202">
        <v>3.7</v>
      </c>
      <c r="BJ143" s="203">
        <v>-2.4</v>
      </c>
      <c r="BK143" s="27">
        <v>119</v>
      </c>
      <c r="BL143" s="27">
        <v>12</v>
      </c>
      <c r="BM143" s="27">
        <f t="shared" ref="BM143:BM172" si="100">BM142+BL143</f>
        <v>679</v>
      </c>
      <c r="BN143" s="169">
        <v>-1</v>
      </c>
      <c r="BO143" s="170">
        <v>-3</v>
      </c>
      <c r="BP143" s="29">
        <v>84</v>
      </c>
      <c r="BQ143" s="31">
        <v>27</v>
      </c>
      <c r="BR143" s="31">
        <f t="shared" ref="BR143:BR172" si="101">BR142+BQ143</f>
        <v>417</v>
      </c>
      <c r="BS143" s="202">
        <v>3.4</v>
      </c>
      <c r="BT143" s="203">
        <v>-1.7</v>
      </c>
      <c r="BU143" s="27">
        <v>44</v>
      </c>
      <c r="BV143" s="27">
        <v>0</v>
      </c>
      <c r="BW143" s="27">
        <f t="shared" ref="BW143:BW172" si="102">BW142+BV143</f>
        <v>444</v>
      </c>
      <c r="BX143" s="169">
        <v>5.3</v>
      </c>
      <c r="BY143" s="170">
        <v>-0.5</v>
      </c>
      <c r="BZ143" s="29">
        <v>71</v>
      </c>
      <c r="CA143" s="31">
        <v>0</v>
      </c>
      <c r="CB143" s="31">
        <f t="shared" ref="CB143:CB172" si="103">CB142+CA143</f>
        <v>431</v>
      </c>
      <c r="CC143" s="202">
        <v>7.5</v>
      </c>
      <c r="CD143" s="203">
        <v>2</v>
      </c>
      <c r="CE143" s="27">
        <v>100</v>
      </c>
      <c r="CF143" s="27">
        <v>2</v>
      </c>
      <c r="CG143" s="27">
        <f t="shared" ref="CG143:CG172" si="104">CG142+CF143</f>
        <v>623</v>
      </c>
      <c r="CH143" s="169">
        <v>-1.6</v>
      </c>
      <c r="CI143" s="170">
        <v>-8.1999999999999993</v>
      </c>
      <c r="CJ143" s="29">
        <v>79</v>
      </c>
      <c r="CK143" s="31">
        <v>18</v>
      </c>
      <c r="CL143" s="31">
        <f t="shared" ref="CL143:CL172" si="105">CL142+CK143</f>
        <v>383</v>
      </c>
      <c r="CM143" s="202">
        <v>0.4</v>
      </c>
      <c r="CN143" s="203">
        <v>-6.9</v>
      </c>
      <c r="CO143" s="32">
        <v>73</v>
      </c>
      <c r="CP143" s="27">
        <v>12</v>
      </c>
      <c r="CQ143" s="27">
        <f t="shared" ref="CQ143:CQ172" si="106">CQ142+CP143</f>
        <v>458</v>
      </c>
      <c r="CR143" s="169">
        <v>2.6</v>
      </c>
      <c r="CS143" s="170">
        <v>-1</v>
      </c>
      <c r="CT143" s="29">
        <v>54</v>
      </c>
      <c r="CU143" s="31">
        <v>2</v>
      </c>
      <c r="CV143" s="31">
        <f t="shared" ref="CV143:CV172" si="107">CV142+CU143</f>
        <v>330</v>
      </c>
      <c r="CW143" s="204">
        <v>4.0999999999999996</v>
      </c>
      <c r="CX143" s="203">
        <v>-0.2</v>
      </c>
      <c r="CY143" s="110">
        <v>101</v>
      </c>
      <c r="CZ143" s="27">
        <v>3</v>
      </c>
      <c r="DA143" s="125">
        <f t="shared" ref="DA143:DA172" si="108">DA142+CZ143</f>
        <v>601</v>
      </c>
      <c r="DB143" s="120">
        <v>133</v>
      </c>
      <c r="DC143" s="85">
        <v>2</v>
      </c>
      <c r="DD143" s="85">
        <f t="shared" ref="DD143:DD171" si="109">DC143+DD142</f>
        <v>754</v>
      </c>
      <c r="DE143" s="169">
        <v>-2</v>
      </c>
      <c r="DF143" s="170">
        <v>-7.3</v>
      </c>
      <c r="DG143" s="29">
        <v>75</v>
      </c>
      <c r="DH143" s="31">
        <v>0</v>
      </c>
      <c r="DI143" s="31">
        <f>DI142+DH143</f>
        <v>387</v>
      </c>
      <c r="DJ143" s="178">
        <v>-0.3</v>
      </c>
      <c r="DK143" s="179">
        <v>-4.2</v>
      </c>
      <c r="DL143" s="32">
        <v>133</v>
      </c>
      <c r="DM143" s="27">
        <v>2</v>
      </c>
      <c r="DN143" s="27">
        <v>754</v>
      </c>
      <c r="DO143" s="27">
        <v>170</v>
      </c>
      <c r="DP143" s="27">
        <v>3</v>
      </c>
      <c r="DQ143" s="27">
        <v>1015</v>
      </c>
      <c r="DR143" s="169">
        <v>2</v>
      </c>
      <c r="DS143" s="170">
        <v>-4</v>
      </c>
      <c r="DT143" s="29">
        <v>105</v>
      </c>
      <c r="DU143" s="31">
        <v>1</v>
      </c>
      <c r="DV143" s="31">
        <v>518</v>
      </c>
      <c r="DW143" s="178">
        <v>3.6</v>
      </c>
      <c r="DX143" s="179">
        <v>-3.1</v>
      </c>
      <c r="DY143" s="32">
        <v>170</v>
      </c>
      <c r="DZ143" s="27">
        <v>3</v>
      </c>
      <c r="EA143" s="125">
        <v>944</v>
      </c>
      <c r="EB143" s="32">
        <v>170</v>
      </c>
      <c r="EC143" s="27">
        <v>3</v>
      </c>
      <c r="ED143" s="27">
        <f t="shared" si="91"/>
        <v>1015</v>
      </c>
      <c r="EE143" s="169">
        <v>0.6</v>
      </c>
      <c r="EF143" s="170">
        <v>6.3</v>
      </c>
      <c r="EG143" s="29">
        <v>62</v>
      </c>
      <c r="EH143" s="270" t="s">
        <v>69</v>
      </c>
      <c r="EI143" s="31">
        <v>318</v>
      </c>
      <c r="EJ143" s="178">
        <v>1.3</v>
      </c>
      <c r="EK143" s="179">
        <v>-0.8</v>
      </c>
      <c r="EL143" s="32">
        <v>80</v>
      </c>
      <c r="EM143" s="34">
        <v>5</v>
      </c>
      <c r="EN143" s="27">
        <v>514</v>
      </c>
      <c r="EO143" s="169">
        <v>-0.6</v>
      </c>
      <c r="EP143" s="170">
        <v>-8.4</v>
      </c>
      <c r="EQ143" s="32">
        <v>59</v>
      </c>
      <c r="ER143" s="27">
        <v>2</v>
      </c>
      <c r="ES143" s="27">
        <v>517</v>
      </c>
      <c r="ET143" s="169">
        <v>-1.7</v>
      </c>
      <c r="EU143" s="169">
        <v>-12.5</v>
      </c>
      <c r="EV143" s="112">
        <f t="shared" si="62"/>
        <v>615.75</v>
      </c>
    </row>
    <row r="144" spans="1:152" ht="15.75">
      <c r="A144" s="293"/>
      <c r="B144" s="26">
        <v>40971</v>
      </c>
      <c r="C144" s="27">
        <v>93</v>
      </c>
      <c r="D144" s="27">
        <v>2</v>
      </c>
      <c r="E144" s="27">
        <f>D144+E143</f>
        <v>612</v>
      </c>
      <c r="F144" s="169">
        <v>-2.7</v>
      </c>
      <c r="G144" s="170">
        <v>-9.3000000000000007</v>
      </c>
      <c r="H144" s="29">
        <v>60</v>
      </c>
      <c r="I144" s="31">
        <v>4</v>
      </c>
      <c r="J144" s="31">
        <f t="shared" ref="J144:J172" si="110">J143+I144</f>
        <v>327</v>
      </c>
      <c r="K144" s="178">
        <v>-2</v>
      </c>
      <c r="L144" s="179">
        <v>-6.4</v>
      </c>
      <c r="M144" s="27">
        <v>66</v>
      </c>
      <c r="N144" s="27">
        <v>1</v>
      </c>
      <c r="O144" s="27">
        <f t="shared" si="92"/>
        <v>546</v>
      </c>
      <c r="P144" s="169">
        <v>-1.1000000000000001</v>
      </c>
      <c r="Q144" s="170">
        <v>-7.6</v>
      </c>
      <c r="R144" s="29">
        <v>83</v>
      </c>
      <c r="S144" s="31">
        <v>9</v>
      </c>
      <c r="T144" s="31">
        <f t="shared" si="93"/>
        <v>402</v>
      </c>
      <c r="U144" s="178">
        <v>-0.1</v>
      </c>
      <c r="V144" s="179">
        <v>-8</v>
      </c>
      <c r="W144" s="220">
        <v>101</v>
      </c>
      <c r="X144" s="162">
        <v>1</v>
      </c>
      <c r="Y144" s="27">
        <v>600</v>
      </c>
      <c r="Z144" s="159">
        <v>1.6</v>
      </c>
      <c r="AA144" s="221">
        <v>-3.6</v>
      </c>
      <c r="AB144" s="222">
        <v>101</v>
      </c>
      <c r="AC144" s="152">
        <v>0</v>
      </c>
      <c r="AD144" s="31">
        <f t="shared" si="94"/>
        <v>444</v>
      </c>
      <c r="AE144" s="186">
        <v>1.8</v>
      </c>
      <c r="AF144" s="223">
        <v>-2.7</v>
      </c>
      <c r="AG144" s="220">
        <v>113</v>
      </c>
      <c r="AH144" s="162">
        <v>0</v>
      </c>
      <c r="AI144" s="27">
        <v>631</v>
      </c>
      <c r="AJ144" s="193">
        <v>0.3</v>
      </c>
      <c r="AK144" s="224">
        <v>-6.1</v>
      </c>
      <c r="AL144" s="222">
        <v>75</v>
      </c>
      <c r="AM144" s="152">
        <v>15</v>
      </c>
      <c r="AN144" s="31">
        <f t="shared" si="95"/>
        <v>314</v>
      </c>
      <c r="AO144" s="186">
        <v>-2.2000000000000002</v>
      </c>
      <c r="AP144" s="223">
        <v>-7.4</v>
      </c>
      <c r="AQ144" s="220">
        <v>192</v>
      </c>
      <c r="AR144" s="162">
        <v>12</v>
      </c>
      <c r="AS144" s="27">
        <f t="shared" si="96"/>
        <v>24</v>
      </c>
      <c r="AT144" s="193">
        <v>-3.4</v>
      </c>
      <c r="AU144" s="224">
        <v>-11.9</v>
      </c>
      <c r="AV144" s="151">
        <v>67</v>
      </c>
      <c r="AW144" s="152">
        <v>3</v>
      </c>
      <c r="AX144" s="31">
        <f t="shared" si="97"/>
        <v>387</v>
      </c>
      <c r="AY144" s="186">
        <v>1.6</v>
      </c>
      <c r="AZ144" s="190">
        <v>-1.8</v>
      </c>
      <c r="BA144" s="32">
        <v>81</v>
      </c>
      <c r="BB144" s="27">
        <v>1</v>
      </c>
      <c r="BC144" s="27">
        <f t="shared" si="98"/>
        <v>660</v>
      </c>
      <c r="BD144" s="169">
        <v>5.7</v>
      </c>
      <c r="BE144" s="170">
        <v>-6.8</v>
      </c>
      <c r="BF144" s="29">
        <v>39</v>
      </c>
      <c r="BG144" s="31">
        <v>0</v>
      </c>
      <c r="BH144" s="31">
        <f t="shared" si="99"/>
        <v>302</v>
      </c>
      <c r="BI144" s="178">
        <v>7</v>
      </c>
      <c r="BJ144" s="179">
        <v>-4.0999999999999996</v>
      </c>
      <c r="BK144" s="27">
        <v>123</v>
      </c>
      <c r="BL144" s="27">
        <v>6</v>
      </c>
      <c r="BM144" s="27">
        <f t="shared" si="100"/>
        <v>685</v>
      </c>
      <c r="BN144" s="169">
        <v>3.2</v>
      </c>
      <c r="BO144" s="170">
        <v>-3.6</v>
      </c>
      <c r="BP144" s="29">
        <v>84</v>
      </c>
      <c r="BQ144" s="31">
        <v>5</v>
      </c>
      <c r="BR144" s="31">
        <f t="shared" si="101"/>
        <v>422</v>
      </c>
      <c r="BS144" s="178">
        <v>3.7</v>
      </c>
      <c r="BT144" s="179">
        <v>-4.2</v>
      </c>
      <c r="BU144" s="27">
        <v>42</v>
      </c>
      <c r="BV144" s="27">
        <v>0</v>
      </c>
      <c r="BW144" s="27">
        <f t="shared" si="102"/>
        <v>444</v>
      </c>
      <c r="BX144" s="169">
        <v>2.8</v>
      </c>
      <c r="BY144" s="170">
        <v>-4.3</v>
      </c>
      <c r="BZ144" s="29">
        <v>65</v>
      </c>
      <c r="CA144" s="31">
        <v>0</v>
      </c>
      <c r="CB144" s="31">
        <f t="shared" si="103"/>
        <v>431</v>
      </c>
      <c r="CC144" s="178">
        <v>3.5</v>
      </c>
      <c r="CD144" s="179">
        <v>-3.1</v>
      </c>
      <c r="CE144" s="27">
        <v>103</v>
      </c>
      <c r="CF144" s="27">
        <v>5</v>
      </c>
      <c r="CG144" s="27">
        <f t="shared" si="104"/>
        <v>628</v>
      </c>
      <c r="CH144" s="169">
        <v>-4.0999999999999996</v>
      </c>
      <c r="CI144" s="170">
        <v>-10.8</v>
      </c>
      <c r="CJ144" s="29">
        <v>72</v>
      </c>
      <c r="CK144" s="31">
        <v>0</v>
      </c>
      <c r="CL144" s="31">
        <f t="shared" si="105"/>
        <v>383</v>
      </c>
      <c r="CM144" s="178">
        <v>-0.1</v>
      </c>
      <c r="CN144" s="179">
        <v>-5.9</v>
      </c>
      <c r="CO144" s="32">
        <v>71</v>
      </c>
      <c r="CP144" s="27">
        <v>4</v>
      </c>
      <c r="CQ144" s="27">
        <f t="shared" si="106"/>
        <v>462</v>
      </c>
      <c r="CR144" s="169">
        <v>4.3</v>
      </c>
      <c r="CS144" s="170">
        <v>-1.2</v>
      </c>
      <c r="CT144" s="29">
        <v>54</v>
      </c>
      <c r="CU144" s="31">
        <v>2</v>
      </c>
      <c r="CV144" s="31">
        <f t="shared" si="107"/>
        <v>332</v>
      </c>
      <c r="CW144" s="178">
        <v>5.0999999999999996</v>
      </c>
      <c r="CX144" s="179">
        <v>-1.2</v>
      </c>
      <c r="CY144" s="32">
        <v>107</v>
      </c>
      <c r="CZ144" s="27">
        <v>8</v>
      </c>
      <c r="DA144" s="125">
        <f t="shared" si="108"/>
        <v>609</v>
      </c>
      <c r="DB144" s="120">
        <v>133</v>
      </c>
      <c r="DC144" s="85">
        <v>2</v>
      </c>
      <c r="DD144" s="85">
        <f t="shared" si="109"/>
        <v>756</v>
      </c>
      <c r="DE144" s="169">
        <v>-1.7</v>
      </c>
      <c r="DF144" s="170">
        <v>-7.1</v>
      </c>
      <c r="DG144" s="29">
        <v>76</v>
      </c>
      <c r="DH144" s="31">
        <v>1</v>
      </c>
      <c r="DI144" s="31">
        <f t="shared" ref="DI144:DI172" si="111">DI143+DH144</f>
        <v>388</v>
      </c>
      <c r="DJ144" s="178">
        <v>-0.2</v>
      </c>
      <c r="DK144" s="179">
        <v>-5.6</v>
      </c>
      <c r="DL144" s="32">
        <v>133</v>
      </c>
      <c r="DM144" s="27">
        <v>2</v>
      </c>
      <c r="DN144" s="27">
        <v>756</v>
      </c>
      <c r="DO144" s="27">
        <v>166</v>
      </c>
      <c r="DP144" s="270" t="s">
        <v>69</v>
      </c>
      <c r="DQ144" s="27">
        <v>1015</v>
      </c>
      <c r="DR144" s="169">
        <v>-0.7</v>
      </c>
      <c r="DS144" s="170">
        <v>-8.5</v>
      </c>
      <c r="DT144" s="29">
        <v>111</v>
      </c>
      <c r="DU144" s="31">
        <v>8</v>
      </c>
      <c r="DV144" s="31">
        <v>526</v>
      </c>
      <c r="DW144" s="178">
        <v>-0.8</v>
      </c>
      <c r="DX144" s="179">
        <v>-4.2</v>
      </c>
      <c r="DY144" s="32">
        <v>168</v>
      </c>
      <c r="DZ144" s="270" t="s">
        <v>69</v>
      </c>
      <c r="EA144" s="125">
        <v>944</v>
      </c>
      <c r="EB144" s="32">
        <v>166</v>
      </c>
      <c r="EC144" s="270" t="s">
        <v>69</v>
      </c>
      <c r="ED144" s="27">
        <f t="shared" si="91"/>
        <v>1015</v>
      </c>
      <c r="EE144" s="169">
        <v>-2.5</v>
      </c>
      <c r="EF144" s="170">
        <v>-14</v>
      </c>
      <c r="EG144" s="29">
        <v>62</v>
      </c>
      <c r="EH144" s="31">
        <v>1</v>
      </c>
      <c r="EI144" s="31">
        <v>319</v>
      </c>
      <c r="EJ144" s="178">
        <v>-0.2</v>
      </c>
      <c r="EK144" s="179">
        <v>-5.8</v>
      </c>
      <c r="EL144" s="32">
        <v>75</v>
      </c>
      <c r="EM144" s="34">
        <v>1</v>
      </c>
      <c r="EN144" s="27">
        <v>515</v>
      </c>
      <c r="EO144" s="169">
        <v>-0.6</v>
      </c>
      <c r="EP144" s="170">
        <v>-8.4</v>
      </c>
      <c r="EQ144" s="32">
        <v>59</v>
      </c>
      <c r="ER144" s="34">
        <v>2</v>
      </c>
      <c r="ES144" s="27">
        <v>519</v>
      </c>
      <c r="ET144" s="169">
        <v>0.6</v>
      </c>
      <c r="EU144" s="169">
        <v>-4.5999999999999996</v>
      </c>
      <c r="EV144" s="112">
        <f t="shared" si="62"/>
        <v>618.5</v>
      </c>
    </row>
    <row r="145" spans="1:152" ht="15.75">
      <c r="A145" s="293"/>
      <c r="B145" s="40">
        <v>40972</v>
      </c>
      <c r="C145" s="37">
        <v>102</v>
      </c>
      <c r="D145" s="34">
        <v>12</v>
      </c>
      <c r="E145" s="27">
        <f t="shared" ref="E145:E172" si="112">D145+E144</f>
        <v>624</v>
      </c>
      <c r="F145" s="173">
        <v>-1.6</v>
      </c>
      <c r="G145" s="174">
        <v>-9.1999999999999993</v>
      </c>
      <c r="H145" s="29">
        <v>61</v>
      </c>
      <c r="I145" s="31">
        <v>3</v>
      </c>
      <c r="J145" s="31">
        <f t="shared" si="110"/>
        <v>330</v>
      </c>
      <c r="K145" s="178">
        <v>-0.1</v>
      </c>
      <c r="L145" s="179">
        <v>-5.0999999999999996</v>
      </c>
      <c r="M145" s="37">
        <v>70</v>
      </c>
      <c r="N145" s="34">
        <v>6</v>
      </c>
      <c r="O145" s="27">
        <f t="shared" si="92"/>
        <v>552</v>
      </c>
      <c r="P145" s="173">
        <v>-2.4</v>
      </c>
      <c r="Q145" s="174">
        <v>-7.3</v>
      </c>
      <c r="R145" s="29">
        <v>79</v>
      </c>
      <c r="S145" s="31">
        <v>0</v>
      </c>
      <c r="T145" s="31">
        <f t="shared" si="93"/>
        <v>402</v>
      </c>
      <c r="U145" s="178">
        <v>-0.6</v>
      </c>
      <c r="V145" s="179">
        <v>-6.7</v>
      </c>
      <c r="W145" s="220">
        <v>100</v>
      </c>
      <c r="X145" s="162">
        <v>0</v>
      </c>
      <c r="Y145" s="27">
        <v>600</v>
      </c>
      <c r="Z145" s="159">
        <v>0.4</v>
      </c>
      <c r="AA145" s="221">
        <v>-5.7</v>
      </c>
      <c r="AB145" s="222">
        <v>106</v>
      </c>
      <c r="AC145" s="152">
        <v>7</v>
      </c>
      <c r="AD145" s="31">
        <f t="shared" si="94"/>
        <v>451</v>
      </c>
      <c r="AE145" s="186">
        <v>4</v>
      </c>
      <c r="AF145" s="223">
        <v>-3.2</v>
      </c>
      <c r="AG145" s="220">
        <v>121</v>
      </c>
      <c r="AH145" s="162">
        <v>9</v>
      </c>
      <c r="AI145" s="27">
        <v>640</v>
      </c>
      <c r="AJ145" s="193">
        <v>2.6</v>
      </c>
      <c r="AK145" s="224">
        <v>-5.3</v>
      </c>
      <c r="AL145" s="222">
        <v>74</v>
      </c>
      <c r="AM145" s="152">
        <v>4</v>
      </c>
      <c r="AN145" s="31">
        <f t="shared" si="95"/>
        <v>318</v>
      </c>
      <c r="AO145" s="186">
        <v>3.8</v>
      </c>
      <c r="AP145" s="223">
        <v>-6.6</v>
      </c>
      <c r="AQ145" s="220">
        <v>188</v>
      </c>
      <c r="AR145" s="162">
        <v>0</v>
      </c>
      <c r="AS145" s="27">
        <f t="shared" si="96"/>
        <v>24</v>
      </c>
      <c r="AT145" s="193">
        <v>3.6</v>
      </c>
      <c r="AU145" s="224">
        <v>-12.9</v>
      </c>
      <c r="AV145" s="151">
        <v>65</v>
      </c>
      <c r="AW145" s="152">
        <v>0</v>
      </c>
      <c r="AX145" s="31">
        <f t="shared" si="97"/>
        <v>387</v>
      </c>
      <c r="AY145" s="186">
        <v>3.7</v>
      </c>
      <c r="AZ145" s="190">
        <v>-0.9</v>
      </c>
      <c r="BA145" s="41">
        <v>77</v>
      </c>
      <c r="BB145" s="34">
        <v>0</v>
      </c>
      <c r="BC145" s="27">
        <f t="shared" si="98"/>
        <v>660</v>
      </c>
      <c r="BD145" s="173">
        <v>5.2</v>
      </c>
      <c r="BE145" s="174">
        <v>-2.1</v>
      </c>
      <c r="BF145" s="29">
        <v>35</v>
      </c>
      <c r="BG145" s="31">
        <v>0</v>
      </c>
      <c r="BH145" s="31">
        <f t="shared" si="99"/>
        <v>302</v>
      </c>
      <c r="BI145" s="178">
        <v>5.2</v>
      </c>
      <c r="BJ145" s="179">
        <v>0.2</v>
      </c>
      <c r="BK145" s="37">
        <v>111</v>
      </c>
      <c r="BL145" s="34">
        <v>0</v>
      </c>
      <c r="BM145" s="27">
        <f t="shared" si="100"/>
        <v>685</v>
      </c>
      <c r="BN145" s="173">
        <v>6.8</v>
      </c>
      <c r="BO145" s="174">
        <v>-0.8</v>
      </c>
      <c r="BP145" s="29">
        <v>76</v>
      </c>
      <c r="BQ145" s="31">
        <v>0</v>
      </c>
      <c r="BR145" s="31">
        <f t="shared" si="101"/>
        <v>422</v>
      </c>
      <c r="BS145" s="178">
        <v>10.199999999999999</v>
      </c>
      <c r="BT145" s="179">
        <v>0.3</v>
      </c>
      <c r="BU145" s="37">
        <v>43</v>
      </c>
      <c r="BV145" s="34">
        <v>2</v>
      </c>
      <c r="BW145" s="27">
        <f t="shared" si="102"/>
        <v>446</v>
      </c>
      <c r="BX145" s="173">
        <v>-0.5</v>
      </c>
      <c r="BY145" s="174">
        <v>-5.9</v>
      </c>
      <c r="BZ145" s="29">
        <v>68</v>
      </c>
      <c r="CA145" s="31">
        <v>3</v>
      </c>
      <c r="CB145" s="31">
        <f t="shared" si="103"/>
        <v>434</v>
      </c>
      <c r="CC145" s="178">
        <v>-0.2</v>
      </c>
      <c r="CD145" s="179">
        <v>-4.5999999999999996</v>
      </c>
      <c r="CE145" s="37">
        <v>104</v>
      </c>
      <c r="CF145" s="34">
        <v>3</v>
      </c>
      <c r="CG145" s="27">
        <f t="shared" si="104"/>
        <v>631</v>
      </c>
      <c r="CH145" s="173">
        <v>-0.4</v>
      </c>
      <c r="CI145" s="174">
        <v>-15.1</v>
      </c>
      <c r="CJ145" s="29">
        <v>80</v>
      </c>
      <c r="CK145" s="31">
        <v>10</v>
      </c>
      <c r="CL145" s="31">
        <f t="shared" si="105"/>
        <v>393</v>
      </c>
      <c r="CM145" s="178">
        <v>1.1000000000000001</v>
      </c>
      <c r="CN145" s="179">
        <v>-6.4</v>
      </c>
      <c r="CO145" s="41">
        <v>67</v>
      </c>
      <c r="CP145" s="34">
        <v>0</v>
      </c>
      <c r="CQ145" s="27">
        <f t="shared" si="106"/>
        <v>462</v>
      </c>
      <c r="CR145" s="173">
        <v>1.3</v>
      </c>
      <c r="CS145" s="174">
        <v>-1.6</v>
      </c>
      <c r="CT145" s="29">
        <v>52</v>
      </c>
      <c r="CU145" s="31">
        <v>0</v>
      </c>
      <c r="CV145" s="31">
        <f t="shared" si="107"/>
        <v>332</v>
      </c>
      <c r="CW145" s="178">
        <v>2.2000000000000002</v>
      </c>
      <c r="CX145" s="179">
        <v>-0.2</v>
      </c>
      <c r="CY145" s="41">
        <v>112</v>
      </c>
      <c r="CZ145" s="34">
        <v>11</v>
      </c>
      <c r="DA145" s="125">
        <f t="shared" si="108"/>
        <v>620</v>
      </c>
      <c r="DB145" s="120">
        <v>131</v>
      </c>
      <c r="DC145" s="85">
        <v>0</v>
      </c>
      <c r="DD145" s="85">
        <f t="shared" si="109"/>
        <v>756</v>
      </c>
      <c r="DE145" s="173">
        <v>-1.7</v>
      </c>
      <c r="DF145" s="174">
        <v>-7.1</v>
      </c>
      <c r="DG145" s="29">
        <v>76</v>
      </c>
      <c r="DH145" s="31">
        <v>3</v>
      </c>
      <c r="DI145" s="31">
        <f t="shared" si="111"/>
        <v>391</v>
      </c>
      <c r="DJ145" s="178">
        <v>-0.7</v>
      </c>
      <c r="DK145" s="179">
        <v>-5.9</v>
      </c>
      <c r="DL145" s="41">
        <v>131</v>
      </c>
      <c r="DM145" s="28" t="s">
        <v>68</v>
      </c>
      <c r="DN145" s="37">
        <v>756</v>
      </c>
      <c r="DO145" s="37">
        <v>170</v>
      </c>
      <c r="DP145" s="27">
        <v>3</v>
      </c>
      <c r="DQ145" s="27">
        <v>1018</v>
      </c>
      <c r="DR145" s="173">
        <v>-0.3</v>
      </c>
      <c r="DS145" s="174">
        <v>-13</v>
      </c>
      <c r="DT145" s="29">
        <v>118</v>
      </c>
      <c r="DU145" s="31">
        <v>10</v>
      </c>
      <c r="DV145" s="31">
        <v>536</v>
      </c>
      <c r="DW145" s="178">
        <v>-0.1</v>
      </c>
      <c r="DX145" s="179">
        <v>-7.8</v>
      </c>
      <c r="DY145" s="41">
        <v>170</v>
      </c>
      <c r="DZ145" s="27">
        <v>3</v>
      </c>
      <c r="EA145" s="126">
        <v>947</v>
      </c>
      <c r="EB145" s="41">
        <v>170</v>
      </c>
      <c r="EC145" s="27">
        <v>3</v>
      </c>
      <c r="ED145" s="27">
        <f t="shared" si="91"/>
        <v>1018</v>
      </c>
      <c r="EE145" s="173">
        <v>-3.2</v>
      </c>
      <c r="EF145" s="174">
        <v>-8.9</v>
      </c>
      <c r="EG145" s="29">
        <v>69</v>
      </c>
      <c r="EH145" s="31">
        <v>9</v>
      </c>
      <c r="EI145" s="31">
        <v>328</v>
      </c>
      <c r="EJ145" s="178">
        <v>-1.6</v>
      </c>
      <c r="EK145" s="179">
        <v>-6.4</v>
      </c>
      <c r="EL145" s="41">
        <v>85</v>
      </c>
      <c r="EM145" s="27">
        <v>14</v>
      </c>
      <c r="EN145" s="37">
        <v>529</v>
      </c>
      <c r="EO145" s="173">
        <v>-0.8</v>
      </c>
      <c r="EP145" s="174">
        <v>-7.7</v>
      </c>
      <c r="EQ145" s="32">
        <v>58</v>
      </c>
      <c r="ER145" s="34">
        <v>4</v>
      </c>
      <c r="ES145" s="27">
        <v>523</v>
      </c>
      <c r="ET145" s="169">
        <v>1.9</v>
      </c>
      <c r="EU145" s="169">
        <v>-6.8</v>
      </c>
      <c r="EV145" s="112">
        <f t="shared" si="62"/>
        <v>623.125</v>
      </c>
    </row>
    <row r="146" spans="1:152" ht="15.75">
      <c r="A146" s="293"/>
      <c r="B146" s="26">
        <v>40973</v>
      </c>
      <c r="C146" s="27">
        <v>94</v>
      </c>
      <c r="D146" s="27">
        <v>0</v>
      </c>
      <c r="E146" s="27">
        <f t="shared" si="112"/>
        <v>624</v>
      </c>
      <c r="F146" s="169">
        <v>1.8</v>
      </c>
      <c r="G146" s="170">
        <v>-8.9</v>
      </c>
      <c r="H146" s="29">
        <v>59</v>
      </c>
      <c r="I146" s="31">
        <v>0</v>
      </c>
      <c r="J146" s="31">
        <f t="shared" si="110"/>
        <v>330</v>
      </c>
      <c r="K146" s="178">
        <v>1.6</v>
      </c>
      <c r="L146" s="179">
        <v>-5.6</v>
      </c>
      <c r="M146" s="27">
        <v>91</v>
      </c>
      <c r="N146" s="27">
        <v>23</v>
      </c>
      <c r="O146" s="27">
        <f t="shared" si="92"/>
        <v>575</v>
      </c>
      <c r="P146" s="169">
        <v>0.6</v>
      </c>
      <c r="Q146" s="170">
        <v>-7.7</v>
      </c>
      <c r="R146" s="29">
        <v>78</v>
      </c>
      <c r="S146" s="31">
        <v>0</v>
      </c>
      <c r="T146" s="31">
        <f t="shared" si="93"/>
        <v>402</v>
      </c>
      <c r="U146" s="178">
        <v>1</v>
      </c>
      <c r="V146" s="179">
        <v>-6</v>
      </c>
      <c r="W146" s="220">
        <v>100</v>
      </c>
      <c r="X146" s="162">
        <v>3</v>
      </c>
      <c r="Y146" s="27">
        <v>603</v>
      </c>
      <c r="Z146" s="159">
        <v>5.6</v>
      </c>
      <c r="AA146" s="221">
        <v>-7.3</v>
      </c>
      <c r="AB146" s="222">
        <v>101</v>
      </c>
      <c r="AC146" s="152">
        <v>0</v>
      </c>
      <c r="AD146" s="31">
        <f t="shared" si="94"/>
        <v>451</v>
      </c>
      <c r="AE146" s="186">
        <v>3.1</v>
      </c>
      <c r="AF146" s="223">
        <v>-2.2000000000000002</v>
      </c>
      <c r="AG146" s="220">
        <v>114</v>
      </c>
      <c r="AH146" s="162">
        <v>0</v>
      </c>
      <c r="AI146" s="27">
        <v>640</v>
      </c>
      <c r="AJ146" s="193">
        <v>4.9000000000000004</v>
      </c>
      <c r="AK146" s="224">
        <v>-3.9</v>
      </c>
      <c r="AL146" s="222">
        <v>64</v>
      </c>
      <c r="AM146" s="152">
        <v>0</v>
      </c>
      <c r="AN146" s="31">
        <f t="shared" si="95"/>
        <v>318</v>
      </c>
      <c r="AO146" s="186">
        <v>9.8000000000000007</v>
      </c>
      <c r="AP146" s="223">
        <v>2</v>
      </c>
      <c r="AQ146" s="220">
        <v>182</v>
      </c>
      <c r="AR146" s="162">
        <v>0</v>
      </c>
      <c r="AS146" s="27">
        <f t="shared" si="96"/>
        <v>24</v>
      </c>
      <c r="AT146" s="193">
        <v>9.6999999999999993</v>
      </c>
      <c r="AU146" s="224">
        <v>1.2</v>
      </c>
      <c r="AV146" s="151">
        <v>74</v>
      </c>
      <c r="AW146" s="152">
        <v>11</v>
      </c>
      <c r="AX146" s="31">
        <f t="shared" si="97"/>
        <v>398</v>
      </c>
      <c r="AY146" s="186">
        <v>1.5</v>
      </c>
      <c r="AZ146" s="190">
        <v>-0.3</v>
      </c>
      <c r="BA146" s="32">
        <v>74</v>
      </c>
      <c r="BB146" s="27">
        <v>0</v>
      </c>
      <c r="BC146" s="27">
        <f t="shared" si="98"/>
        <v>660</v>
      </c>
      <c r="BD146" s="169">
        <v>3.8</v>
      </c>
      <c r="BE146" s="170">
        <v>-6.2</v>
      </c>
      <c r="BF146" s="29">
        <v>33</v>
      </c>
      <c r="BG146" s="31">
        <v>0</v>
      </c>
      <c r="BH146" s="31">
        <f t="shared" si="99"/>
        <v>302</v>
      </c>
      <c r="BI146" s="178">
        <v>4.4000000000000004</v>
      </c>
      <c r="BJ146" s="179">
        <v>-0.1</v>
      </c>
      <c r="BK146" s="27">
        <v>100</v>
      </c>
      <c r="BL146" s="27">
        <v>0</v>
      </c>
      <c r="BM146" s="27">
        <f t="shared" si="100"/>
        <v>685</v>
      </c>
      <c r="BN146" s="169">
        <v>-0.5</v>
      </c>
      <c r="BO146" s="170">
        <v>-5.6</v>
      </c>
      <c r="BP146" s="29">
        <v>68</v>
      </c>
      <c r="BQ146" s="31">
        <v>0</v>
      </c>
      <c r="BR146" s="31">
        <f t="shared" si="101"/>
        <v>422</v>
      </c>
      <c r="BS146" s="178">
        <v>0.6</v>
      </c>
      <c r="BT146" s="179">
        <v>-3.4</v>
      </c>
      <c r="BU146" s="27">
        <v>46</v>
      </c>
      <c r="BV146" s="27">
        <v>7</v>
      </c>
      <c r="BW146" s="27">
        <f t="shared" si="102"/>
        <v>453</v>
      </c>
      <c r="BX146" s="169">
        <v>0.4</v>
      </c>
      <c r="BY146" s="170">
        <v>-6.5</v>
      </c>
      <c r="BZ146" s="29">
        <v>67</v>
      </c>
      <c r="CA146" s="31">
        <v>0</v>
      </c>
      <c r="CB146" s="31">
        <f t="shared" si="103"/>
        <v>434</v>
      </c>
      <c r="CC146" s="178">
        <v>1.2</v>
      </c>
      <c r="CD146" s="179">
        <v>-4.5</v>
      </c>
      <c r="CE146" s="27">
        <v>100</v>
      </c>
      <c r="CF146" s="27">
        <v>0</v>
      </c>
      <c r="CG146" s="27">
        <f t="shared" si="104"/>
        <v>631</v>
      </c>
      <c r="CH146" s="169">
        <v>1.3</v>
      </c>
      <c r="CI146" s="170">
        <v>-13.3</v>
      </c>
      <c r="CJ146" s="29">
        <v>70</v>
      </c>
      <c r="CK146" s="31">
        <v>3</v>
      </c>
      <c r="CL146" s="31">
        <f t="shared" si="105"/>
        <v>396</v>
      </c>
      <c r="CM146" s="178">
        <v>3</v>
      </c>
      <c r="CN146" s="179">
        <v>-6.6</v>
      </c>
      <c r="CO146" s="32">
        <v>75</v>
      </c>
      <c r="CP146" s="27">
        <v>12</v>
      </c>
      <c r="CQ146" s="27">
        <f t="shared" si="106"/>
        <v>474</v>
      </c>
      <c r="CR146" s="169">
        <v>2.5</v>
      </c>
      <c r="CS146" s="170">
        <v>-3.3</v>
      </c>
      <c r="CT146" s="29">
        <v>59</v>
      </c>
      <c r="CU146" s="31">
        <v>9</v>
      </c>
      <c r="CV146" s="31">
        <f t="shared" si="107"/>
        <v>341</v>
      </c>
      <c r="CW146" s="178">
        <v>2.2999999999999998</v>
      </c>
      <c r="CX146" s="179">
        <v>-0.6</v>
      </c>
      <c r="CY146" s="32">
        <v>113</v>
      </c>
      <c r="CZ146" s="27">
        <v>6</v>
      </c>
      <c r="DA146" s="125">
        <f t="shared" si="108"/>
        <v>626</v>
      </c>
      <c r="DB146" s="120">
        <v>132</v>
      </c>
      <c r="DC146" s="85">
        <v>1</v>
      </c>
      <c r="DD146" s="85">
        <f t="shared" si="109"/>
        <v>757</v>
      </c>
      <c r="DE146" s="169">
        <v>-1.5</v>
      </c>
      <c r="DF146" s="170">
        <v>-4.5999999999999996</v>
      </c>
      <c r="DG146" s="29">
        <v>81</v>
      </c>
      <c r="DH146" s="31">
        <v>7</v>
      </c>
      <c r="DI146" s="31">
        <f t="shared" si="111"/>
        <v>398</v>
      </c>
      <c r="DJ146" s="178">
        <v>-0.2</v>
      </c>
      <c r="DK146" s="179">
        <v>-3.2</v>
      </c>
      <c r="DL146" s="32">
        <v>132</v>
      </c>
      <c r="DM146" s="27">
        <v>1</v>
      </c>
      <c r="DN146" s="27">
        <v>757</v>
      </c>
      <c r="DO146" s="27">
        <v>170</v>
      </c>
      <c r="DP146" s="27">
        <v>4</v>
      </c>
      <c r="DQ146" s="27">
        <v>1022</v>
      </c>
      <c r="DR146" s="169">
        <v>1.6</v>
      </c>
      <c r="DS146" s="170">
        <v>-4.2</v>
      </c>
      <c r="DT146" s="29">
        <v>114</v>
      </c>
      <c r="DU146" s="31">
        <v>1</v>
      </c>
      <c r="DV146" s="31">
        <v>537</v>
      </c>
      <c r="DW146" s="178">
        <v>2.6</v>
      </c>
      <c r="DX146" s="179">
        <v>-4.8</v>
      </c>
      <c r="DY146" s="32">
        <v>170</v>
      </c>
      <c r="DZ146" s="27">
        <v>4</v>
      </c>
      <c r="EA146" s="125">
        <v>951</v>
      </c>
      <c r="EB146" s="32">
        <v>170</v>
      </c>
      <c r="EC146" s="27">
        <v>4</v>
      </c>
      <c r="ED146" s="27">
        <f t="shared" si="91"/>
        <v>1022</v>
      </c>
      <c r="EE146" s="169">
        <v>-2.6</v>
      </c>
      <c r="EF146" s="170">
        <v>-15</v>
      </c>
      <c r="EG146" s="29">
        <v>63</v>
      </c>
      <c r="EH146" s="270" t="s">
        <v>69</v>
      </c>
      <c r="EI146" s="31">
        <v>328</v>
      </c>
      <c r="EJ146" s="178">
        <v>0.3</v>
      </c>
      <c r="EK146" s="179">
        <v>-10</v>
      </c>
      <c r="EL146" s="32">
        <v>84</v>
      </c>
      <c r="EM146" s="27">
        <v>6</v>
      </c>
      <c r="EN146" s="27">
        <v>535</v>
      </c>
      <c r="EO146" s="169">
        <v>1.8</v>
      </c>
      <c r="EP146" s="170">
        <v>-7.3</v>
      </c>
      <c r="EQ146" s="32">
        <v>69</v>
      </c>
      <c r="ER146" s="34">
        <v>12</v>
      </c>
      <c r="ES146" s="27">
        <v>535</v>
      </c>
      <c r="ET146" s="169">
        <v>4.0999999999999996</v>
      </c>
      <c r="EU146" s="169">
        <v>-1.4</v>
      </c>
      <c r="EV146" s="112">
        <f t="shared" si="62"/>
        <v>629.125</v>
      </c>
    </row>
    <row r="147" spans="1:152" ht="15.75">
      <c r="A147" s="293"/>
      <c r="B147" s="40">
        <v>40974</v>
      </c>
      <c r="C147" s="27">
        <v>105</v>
      </c>
      <c r="D147" s="34">
        <v>13</v>
      </c>
      <c r="E147" s="27">
        <f t="shared" si="112"/>
        <v>637</v>
      </c>
      <c r="F147" s="169">
        <v>2.1</v>
      </c>
      <c r="G147" s="170">
        <v>-2.9</v>
      </c>
      <c r="H147" s="29">
        <v>72</v>
      </c>
      <c r="I147" s="31">
        <v>13</v>
      </c>
      <c r="J147" s="31">
        <f t="shared" si="110"/>
        <v>343</v>
      </c>
      <c r="K147" s="178">
        <v>2.8</v>
      </c>
      <c r="L147" s="179">
        <v>-1.4</v>
      </c>
      <c r="M147" s="27">
        <v>78</v>
      </c>
      <c r="N147" s="34">
        <v>0</v>
      </c>
      <c r="O147" s="27">
        <f t="shared" si="92"/>
        <v>575</v>
      </c>
      <c r="P147" s="169">
        <v>0.8</v>
      </c>
      <c r="Q147" s="170">
        <v>-11.9</v>
      </c>
      <c r="R147" s="29">
        <v>76</v>
      </c>
      <c r="S147" s="31">
        <v>0</v>
      </c>
      <c r="T147" s="31">
        <f t="shared" si="93"/>
        <v>402</v>
      </c>
      <c r="U147" s="178">
        <v>1.9</v>
      </c>
      <c r="V147" s="179">
        <v>-8.3000000000000007</v>
      </c>
      <c r="W147" s="220">
        <v>97</v>
      </c>
      <c r="X147" s="162">
        <v>0</v>
      </c>
      <c r="Y147" s="27">
        <v>603</v>
      </c>
      <c r="Z147" s="159">
        <v>7.2</v>
      </c>
      <c r="AA147" s="221">
        <v>-2.7</v>
      </c>
      <c r="AB147" s="222">
        <v>100</v>
      </c>
      <c r="AC147" s="152">
        <v>1</v>
      </c>
      <c r="AD147" s="31">
        <f t="shared" si="94"/>
        <v>452</v>
      </c>
      <c r="AE147" s="186">
        <v>3.8</v>
      </c>
      <c r="AF147" s="223">
        <v>-2.6</v>
      </c>
      <c r="AG147" s="220">
        <v>112</v>
      </c>
      <c r="AH147" s="162">
        <v>2</v>
      </c>
      <c r="AI147" s="27">
        <v>642</v>
      </c>
      <c r="AJ147" s="193">
        <v>2.8</v>
      </c>
      <c r="AK147" s="224">
        <v>-2.1</v>
      </c>
      <c r="AL147" s="222">
        <v>56</v>
      </c>
      <c r="AM147" s="152">
        <v>6</v>
      </c>
      <c r="AN147" s="31">
        <f t="shared" si="95"/>
        <v>324</v>
      </c>
      <c r="AO147" s="186">
        <v>-2.9</v>
      </c>
      <c r="AP147" s="223">
        <v>-5.9</v>
      </c>
      <c r="AQ147" s="220">
        <v>156</v>
      </c>
      <c r="AR147" s="162">
        <v>2</v>
      </c>
      <c r="AS147" s="27">
        <f t="shared" si="96"/>
        <v>26</v>
      </c>
      <c r="AT147" s="193">
        <v>6.2</v>
      </c>
      <c r="AU147" s="224">
        <v>-8.4</v>
      </c>
      <c r="AV147" s="151">
        <v>72</v>
      </c>
      <c r="AW147" s="152">
        <v>4</v>
      </c>
      <c r="AX147" s="31">
        <f t="shared" si="97"/>
        <v>402</v>
      </c>
      <c r="AY147" s="186">
        <v>2.1</v>
      </c>
      <c r="AZ147" s="190">
        <v>0.3</v>
      </c>
      <c r="BA147" s="32">
        <v>71</v>
      </c>
      <c r="BB147" s="34">
        <v>0</v>
      </c>
      <c r="BC147" s="27">
        <f t="shared" si="98"/>
        <v>660</v>
      </c>
      <c r="BD147" s="169">
        <v>4.7</v>
      </c>
      <c r="BE147" s="170">
        <v>-2.7</v>
      </c>
      <c r="BF147" s="29">
        <v>30</v>
      </c>
      <c r="BG147" s="31">
        <v>0</v>
      </c>
      <c r="BH147" s="31">
        <f t="shared" si="99"/>
        <v>302</v>
      </c>
      <c r="BI147" s="178">
        <v>8.3000000000000007</v>
      </c>
      <c r="BJ147" s="179">
        <v>0</v>
      </c>
      <c r="BK147" s="27">
        <v>103</v>
      </c>
      <c r="BL147" s="34">
        <v>4</v>
      </c>
      <c r="BM147" s="27">
        <f t="shared" si="100"/>
        <v>689</v>
      </c>
      <c r="BN147" s="169">
        <v>-2.9</v>
      </c>
      <c r="BO147" s="170">
        <v>-7.7</v>
      </c>
      <c r="BP147" s="29">
        <v>71</v>
      </c>
      <c r="BQ147" s="31">
        <v>3</v>
      </c>
      <c r="BR147" s="31">
        <f t="shared" si="101"/>
        <v>425</v>
      </c>
      <c r="BS147" s="178">
        <v>-2.2999999999999998</v>
      </c>
      <c r="BT147" s="179">
        <v>-6.6</v>
      </c>
      <c r="BU147" s="27">
        <v>43</v>
      </c>
      <c r="BV147" s="34">
        <v>0</v>
      </c>
      <c r="BW147" s="27">
        <f t="shared" si="102"/>
        <v>453</v>
      </c>
      <c r="BX147" s="169">
        <v>0.4</v>
      </c>
      <c r="BY147" s="170">
        <v>-4.2</v>
      </c>
      <c r="BZ147" s="29">
        <v>66</v>
      </c>
      <c r="CA147" s="31">
        <v>0</v>
      </c>
      <c r="CB147" s="31">
        <f t="shared" si="103"/>
        <v>434</v>
      </c>
      <c r="CC147" s="178">
        <v>1.1000000000000001</v>
      </c>
      <c r="CD147" s="179">
        <v>-5</v>
      </c>
      <c r="CE147" s="27">
        <v>97</v>
      </c>
      <c r="CF147" s="34">
        <v>0</v>
      </c>
      <c r="CG147" s="27">
        <f t="shared" si="104"/>
        <v>631</v>
      </c>
      <c r="CH147" s="169">
        <v>7.9</v>
      </c>
      <c r="CI147" s="170">
        <v>-2.7</v>
      </c>
      <c r="CJ147" s="29">
        <v>66</v>
      </c>
      <c r="CK147" s="31">
        <v>0</v>
      </c>
      <c r="CL147" s="31">
        <f t="shared" si="105"/>
        <v>396</v>
      </c>
      <c r="CM147" s="178">
        <v>6.9</v>
      </c>
      <c r="CN147" s="179">
        <v>0.1</v>
      </c>
      <c r="CO147" s="32">
        <v>68</v>
      </c>
      <c r="CP147" s="34">
        <v>0</v>
      </c>
      <c r="CQ147" s="27">
        <f t="shared" si="106"/>
        <v>474</v>
      </c>
      <c r="CR147" s="169">
        <v>5</v>
      </c>
      <c r="CS147" s="170">
        <v>-4.8</v>
      </c>
      <c r="CT147" s="29">
        <v>59</v>
      </c>
      <c r="CU147" s="31">
        <v>3</v>
      </c>
      <c r="CV147" s="31">
        <f t="shared" si="107"/>
        <v>344</v>
      </c>
      <c r="CW147" s="178">
        <v>4.8</v>
      </c>
      <c r="CX147" s="179">
        <v>-2.2999999999999998</v>
      </c>
      <c r="CY147" s="32">
        <v>117</v>
      </c>
      <c r="CZ147" s="34">
        <v>2</v>
      </c>
      <c r="DA147" s="125">
        <f t="shared" si="108"/>
        <v>628</v>
      </c>
      <c r="DB147" s="120">
        <v>127</v>
      </c>
      <c r="DC147" s="85">
        <v>0</v>
      </c>
      <c r="DD147" s="85">
        <f t="shared" si="109"/>
        <v>757</v>
      </c>
      <c r="DE147" s="169">
        <v>-2.9</v>
      </c>
      <c r="DF147" s="170">
        <v>-7.5</v>
      </c>
      <c r="DG147" s="29">
        <v>85</v>
      </c>
      <c r="DH147" s="31">
        <v>7</v>
      </c>
      <c r="DI147" s="31">
        <f t="shared" si="111"/>
        <v>405</v>
      </c>
      <c r="DJ147" s="178">
        <v>-2</v>
      </c>
      <c r="DK147" s="179">
        <v>-7.1</v>
      </c>
      <c r="DL147" s="32">
        <v>127</v>
      </c>
      <c r="DM147" s="28" t="s">
        <v>68</v>
      </c>
      <c r="DN147" s="27">
        <v>757</v>
      </c>
      <c r="DO147" s="27">
        <v>171</v>
      </c>
      <c r="DP147" s="27">
        <v>4</v>
      </c>
      <c r="DQ147" s="27">
        <v>1026</v>
      </c>
      <c r="DR147" s="169">
        <v>2.6</v>
      </c>
      <c r="DS147" s="170">
        <v>-3.6</v>
      </c>
      <c r="DT147" s="29">
        <v>110</v>
      </c>
      <c r="DU147" s="31">
        <v>2</v>
      </c>
      <c r="DV147" s="31">
        <v>539</v>
      </c>
      <c r="DW147" s="178">
        <v>2.4</v>
      </c>
      <c r="DX147" s="179">
        <v>-3.6</v>
      </c>
      <c r="DY147" s="32">
        <v>171</v>
      </c>
      <c r="DZ147" s="27">
        <v>4</v>
      </c>
      <c r="EA147" s="125">
        <v>955</v>
      </c>
      <c r="EB147" s="32">
        <v>171</v>
      </c>
      <c r="EC147" s="27">
        <v>4</v>
      </c>
      <c r="ED147" s="27">
        <f t="shared" si="91"/>
        <v>1026</v>
      </c>
      <c r="EE147" s="169">
        <v>5.2</v>
      </c>
      <c r="EF147" s="170">
        <v>-3.3</v>
      </c>
      <c r="EG147" s="29">
        <v>68</v>
      </c>
      <c r="EH147" s="31">
        <v>5</v>
      </c>
      <c r="EI147" s="31">
        <v>333</v>
      </c>
      <c r="EJ147" s="178">
        <v>6.3</v>
      </c>
      <c r="EK147" s="179">
        <v>-2.7</v>
      </c>
      <c r="EL147" s="32">
        <v>80</v>
      </c>
      <c r="EM147" s="27">
        <v>6</v>
      </c>
      <c r="EN147" s="27">
        <v>541</v>
      </c>
      <c r="EO147" s="169">
        <v>4.8</v>
      </c>
      <c r="EP147" s="170">
        <v>-3.3</v>
      </c>
      <c r="EQ147" s="32">
        <v>60</v>
      </c>
      <c r="ER147" s="34">
        <v>1</v>
      </c>
      <c r="ES147" s="27">
        <v>536</v>
      </c>
      <c r="ET147" s="169">
        <v>4.5999999999999996</v>
      </c>
      <c r="EU147" s="169">
        <v>0.5</v>
      </c>
      <c r="EV147" s="112">
        <f t="shared" si="62"/>
        <v>630.75</v>
      </c>
    </row>
    <row r="148" spans="1:152" ht="15.75">
      <c r="A148" s="293"/>
      <c r="B148" s="26">
        <v>40975</v>
      </c>
      <c r="C148" s="27">
        <v>98</v>
      </c>
      <c r="D148" s="34">
        <v>3</v>
      </c>
      <c r="E148" s="27">
        <f t="shared" si="112"/>
        <v>640</v>
      </c>
      <c r="F148" s="169">
        <v>1.1000000000000001</v>
      </c>
      <c r="G148" s="170">
        <v>-4</v>
      </c>
      <c r="H148" s="29">
        <v>67</v>
      </c>
      <c r="I148" s="31">
        <v>5</v>
      </c>
      <c r="J148" s="31">
        <f t="shared" si="110"/>
        <v>348</v>
      </c>
      <c r="K148" s="178">
        <v>2</v>
      </c>
      <c r="L148" s="179">
        <v>-2.9</v>
      </c>
      <c r="M148" s="27">
        <v>74</v>
      </c>
      <c r="N148" s="34">
        <v>0</v>
      </c>
      <c r="O148" s="27">
        <f t="shared" si="92"/>
        <v>575</v>
      </c>
      <c r="P148" s="169">
        <v>-0.6</v>
      </c>
      <c r="Q148" s="170">
        <v>-12.2</v>
      </c>
      <c r="R148" s="29">
        <v>84</v>
      </c>
      <c r="S148" s="31">
        <v>10</v>
      </c>
      <c r="T148" s="31">
        <f t="shared" si="93"/>
        <v>412</v>
      </c>
      <c r="U148" s="178">
        <v>0.1</v>
      </c>
      <c r="V148" s="179">
        <v>-5.3</v>
      </c>
      <c r="W148" s="220">
        <v>88</v>
      </c>
      <c r="X148" s="162">
        <v>0</v>
      </c>
      <c r="Y148" s="27">
        <v>603</v>
      </c>
      <c r="Z148" s="159">
        <v>10.4</v>
      </c>
      <c r="AA148" s="221">
        <v>0.2</v>
      </c>
      <c r="AB148" s="222">
        <v>97</v>
      </c>
      <c r="AC148" s="152">
        <v>1</v>
      </c>
      <c r="AD148" s="31">
        <f t="shared" si="94"/>
        <v>453</v>
      </c>
      <c r="AE148" s="186">
        <v>3.4</v>
      </c>
      <c r="AF148" s="223">
        <v>-0.7</v>
      </c>
      <c r="AG148" s="220">
        <v>110</v>
      </c>
      <c r="AH148" s="162">
        <v>1</v>
      </c>
      <c r="AI148" s="27">
        <v>643</v>
      </c>
      <c r="AJ148" s="193">
        <v>2.4</v>
      </c>
      <c r="AK148" s="224">
        <v>-3.6</v>
      </c>
      <c r="AL148" s="222">
        <v>55</v>
      </c>
      <c r="AM148" s="152">
        <v>2</v>
      </c>
      <c r="AN148" s="31">
        <f t="shared" si="95"/>
        <v>326</v>
      </c>
      <c r="AO148" s="186">
        <v>1</v>
      </c>
      <c r="AP148" s="223">
        <v>-5.9</v>
      </c>
      <c r="AQ148" s="220">
        <v>160</v>
      </c>
      <c r="AR148" s="162">
        <v>7</v>
      </c>
      <c r="AS148" s="27">
        <f t="shared" si="96"/>
        <v>33</v>
      </c>
      <c r="AT148" s="193">
        <v>-1.1000000000000001</v>
      </c>
      <c r="AU148" s="224">
        <v>-8</v>
      </c>
      <c r="AV148" s="151">
        <v>70</v>
      </c>
      <c r="AW148" s="152">
        <v>0</v>
      </c>
      <c r="AX148" s="31">
        <f t="shared" si="97"/>
        <v>402</v>
      </c>
      <c r="AY148" s="186">
        <v>3.5</v>
      </c>
      <c r="AZ148" s="190">
        <v>-1.4</v>
      </c>
      <c r="BA148" s="32">
        <v>69</v>
      </c>
      <c r="BB148" s="34">
        <v>1</v>
      </c>
      <c r="BC148" s="27">
        <f t="shared" si="98"/>
        <v>661</v>
      </c>
      <c r="BD148" s="169">
        <v>1.1000000000000001</v>
      </c>
      <c r="BE148" s="170">
        <v>-5.8</v>
      </c>
      <c r="BF148" s="29">
        <v>27</v>
      </c>
      <c r="BG148" s="31">
        <v>0</v>
      </c>
      <c r="BH148" s="31">
        <f t="shared" si="99"/>
        <v>302</v>
      </c>
      <c r="BI148" s="178">
        <v>3.2</v>
      </c>
      <c r="BJ148" s="179">
        <v>-2.9</v>
      </c>
      <c r="BK148" s="27">
        <v>115</v>
      </c>
      <c r="BL148" s="34">
        <v>16</v>
      </c>
      <c r="BM148" s="27">
        <f t="shared" si="100"/>
        <v>705</v>
      </c>
      <c r="BN148" s="169">
        <v>-1.8</v>
      </c>
      <c r="BO148" s="170">
        <v>-8.4</v>
      </c>
      <c r="BP148" s="29">
        <v>69</v>
      </c>
      <c r="BQ148" s="31">
        <v>0</v>
      </c>
      <c r="BR148" s="31">
        <f t="shared" si="101"/>
        <v>425</v>
      </c>
      <c r="BS148" s="178">
        <v>-1.1000000000000001</v>
      </c>
      <c r="BT148" s="179">
        <v>-6.7</v>
      </c>
      <c r="BU148" s="27">
        <v>49</v>
      </c>
      <c r="BV148" s="34">
        <v>7</v>
      </c>
      <c r="BW148" s="27">
        <f t="shared" si="102"/>
        <v>460</v>
      </c>
      <c r="BX148" s="169">
        <v>0.3</v>
      </c>
      <c r="BY148" s="170">
        <v>-4.0999999999999996</v>
      </c>
      <c r="BZ148" s="29">
        <v>66</v>
      </c>
      <c r="CA148" s="31">
        <v>1</v>
      </c>
      <c r="CB148" s="31">
        <f t="shared" si="103"/>
        <v>435</v>
      </c>
      <c r="CC148" s="178">
        <v>1.8</v>
      </c>
      <c r="CD148" s="179">
        <v>-2.7</v>
      </c>
      <c r="CE148" s="27">
        <v>82</v>
      </c>
      <c r="CF148" s="34">
        <v>0</v>
      </c>
      <c r="CG148" s="27">
        <f t="shared" si="104"/>
        <v>631</v>
      </c>
      <c r="CH148" s="169">
        <v>7.7</v>
      </c>
      <c r="CI148" s="170">
        <v>-0.9</v>
      </c>
      <c r="CJ148" s="29">
        <v>56</v>
      </c>
      <c r="CK148" s="31">
        <v>0</v>
      </c>
      <c r="CL148" s="31">
        <f t="shared" si="105"/>
        <v>396</v>
      </c>
      <c r="CM148" s="178">
        <v>7.6</v>
      </c>
      <c r="CN148" s="179">
        <v>7.2</v>
      </c>
      <c r="CO148" s="32">
        <v>66</v>
      </c>
      <c r="CP148" s="34">
        <v>0</v>
      </c>
      <c r="CQ148" s="27">
        <f t="shared" si="106"/>
        <v>474</v>
      </c>
      <c r="CR148" s="169">
        <v>4.8</v>
      </c>
      <c r="CS148" s="170">
        <v>-2.5</v>
      </c>
      <c r="CT148" s="29">
        <v>56</v>
      </c>
      <c r="CU148" s="31">
        <v>2</v>
      </c>
      <c r="CV148" s="31">
        <f t="shared" si="107"/>
        <v>346</v>
      </c>
      <c r="CW148" s="178">
        <v>2.2999999999999998</v>
      </c>
      <c r="CX148" s="179">
        <v>0.2</v>
      </c>
      <c r="CY148" s="32">
        <v>120</v>
      </c>
      <c r="CZ148" s="34">
        <v>8</v>
      </c>
      <c r="DA148" s="125">
        <f t="shared" si="108"/>
        <v>636</v>
      </c>
      <c r="DB148" s="120">
        <v>126</v>
      </c>
      <c r="DC148" s="85">
        <v>0</v>
      </c>
      <c r="DD148" s="85">
        <f t="shared" si="109"/>
        <v>757</v>
      </c>
      <c r="DE148" s="169">
        <v>-4.0999999999999996</v>
      </c>
      <c r="DF148" s="170">
        <v>-8.8000000000000007</v>
      </c>
      <c r="DG148" s="29">
        <v>86</v>
      </c>
      <c r="DH148" s="31">
        <v>3</v>
      </c>
      <c r="DI148" s="31">
        <f t="shared" si="111"/>
        <v>408</v>
      </c>
      <c r="DJ148" s="178">
        <v>-3.7</v>
      </c>
      <c r="DK148" s="179">
        <v>-8</v>
      </c>
      <c r="DL148" s="32">
        <v>126</v>
      </c>
      <c r="DM148" s="28" t="s">
        <v>68</v>
      </c>
      <c r="DN148" s="27">
        <v>757</v>
      </c>
      <c r="DO148" s="27">
        <v>163</v>
      </c>
      <c r="DP148" s="27">
        <v>1</v>
      </c>
      <c r="DQ148" s="27">
        <v>1027</v>
      </c>
      <c r="DR148" s="169">
        <v>5.3</v>
      </c>
      <c r="DS148" s="170">
        <v>-6.6</v>
      </c>
      <c r="DT148" s="29">
        <v>109</v>
      </c>
      <c r="DU148" s="31">
        <v>4</v>
      </c>
      <c r="DV148" s="31">
        <v>543</v>
      </c>
      <c r="DW148" s="178">
        <v>3.6</v>
      </c>
      <c r="DX148" s="179">
        <v>-4.2</v>
      </c>
      <c r="DY148" s="32">
        <v>163</v>
      </c>
      <c r="DZ148" s="27">
        <v>1</v>
      </c>
      <c r="EA148" s="125">
        <v>956</v>
      </c>
      <c r="EB148" s="32">
        <v>163</v>
      </c>
      <c r="EC148" s="27">
        <v>1</v>
      </c>
      <c r="ED148" s="27">
        <f t="shared" si="91"/>
        <v>1027</v>
      </c>
      <c r="EE148" s="169">
        <v>3.8</v>
      </c>
      <c r="EF148" s="170">
        <v>0.6</v>
      </c>
      <c r="EG148" s="29">
        <v>61</v>
      </c>
      <c r="EH148" s="270" t="s">
        <v>69</v>
      </c>
      <c r="EI148" s="31">
        <v>333</v>
      </c>
      <c r="EJ148" s="178">
        <v>6.1</v>
      </c>
      <c r="EK148" s="179">
        <v>1.9</v>
      </c>
      <c r="EL148" s="32">
        <v>75</v>
      </c>
      <c r="EM148" s="27"/>
      <c r="EN148" s="27">
        <v>541</v>
      </c>
      <c r="EO148" s="169">
        <v>1.3</v>
      </c>
      <c r="EP148" s="170">
        <v>-3.4</v>
      </c>
      <c r="EQ148" s="32">
        <v>58</v>
      </c>
      <c r="ER148" s="34">
        <v>1</v>
      </c>
      <c r="ES148" s="27">
        <v>537</v>
      </c>
      <c r="ET148" s="169">
        <v>0.1</v>
      </c>
      <c r="EU148" s="169">
        <v>-5.2</v>
      </c>
      <c r="EV148" s="112">
        <f t="shared" si="62"/>
        <v>632.875</v>
      </c>
    </row>
    <row r="149" spans="1:152" ht="15.75">
      <c r="A149" s="293"/>
      <c r="B149" s="40">
        <v>40976</v>
      </c>
      <c r="C149" s="27">
        <v>95</v>
      </c>
      <c r="D149" s="34">
        <v>1</v>
      </c>
      <c r="E149" s="27">
        <f t="shared" si="112"/>
        <v>641</v>
      </c>
      <c r="F149" s="169">
        <v>1.8</v>
      </c>
      <c r="G149" s="170">
        <v>-7.8</v>
      </c>
      <c r="H149" s="29">
        <v>75</v>
      </c>
      <c r="I149" s="47">
        <v>12</v>
      </c>
      <c r="J149" s="31">
        <f t="shared" si="110"/>
        <v>360</v>
      </c>
      <c r="K149" s="178">
        <v>2.5</v>
      </c>
      <c r="L149" s="179">
        <v>-5.9</v>
      </c>
      <c r="M149" s="27">
        <v>72</v>
      </c>
      <c r="N149" s="34">
        <v>0</v>
      </c>
      <c r="O149" s="27">
        <f t="shared" si="92"/>
        <v>575</v>
      </c>
      <c r="P149" s="169">
        <v>-0.4</v>
      </c>
      <c r="Q149" s="170">
        <v>-11.7</v>
      </c>
      <c r="R149" s="29">
        <v>78</v>
      </c>
      <c r="S149" s="47">
        <v>2</v>
      </c>
      <c r="T149" s="31">
        <f t="shared" si="93"/>
        <v>414</v>
      </c>
      <c r="U149" s="178">
        <v>1.3</v>
      </c>
      <c r="V149" s="179">
        <v>-7.3</v>
      </c>
      <c r="W149" s="220">
        <v>81</v>
      </c>
      <c r="X149" s="162">
        <v>0</v>
      </c>
      <c r="Y149" s="27">
        <v>603</v>
      </c>
      <c r="Z149" s="159">
        <v>8.9</v>
      </c>
      <c r="AA149" s="221">
        <v>-2</v>
      </c>
      <c r="AB149" s="222">
        <v>96</v>
      </c>
      <c r="AC149" s="152">
        <v>1</v>
      </c>
      <c r="AD149" s="31">
        <f t="shared" si="94"/>
        <v>454</v>
      </c>
      <c r="AE149" s="186">
        <v>3.4</v>
      </c>
      <c r="AF149" s="223">
        <v>-0.9</v>
      </c>
      <c r="AG149" s="220">
        <v>108</v>
      </c>
      <c r="AH149" s="162">
        <v>1</v>
      </c>
      <c r="AI149" s="27">
        <v>644</v>
      </c>
      <c r="AJ149" s="193">
        <v>3.2</v>
      </c>
      <c r="AK149" s="224">
        <v>-2.2000000000000002</v>
      </c>
      <c r="AL149" s="222">
        <v>52</v>
      </c>
      <c r="AM149" s="152">
        <v>0</v>
      </c>
      <c r="AN149" s="31">
        <f t="shared" si="95"/>
        <v>326</v>
      </c>
      <c r="AO149" s="186">
        <v>2.5</v>
      </c>
      <c r="AP149" s="223">
        <v>-3.4</v>
      </c>
      <c r="AQ149" s="220">
        <v>154</v>
      </c>
      <c r="AR149" s="162">
        <v>0</v>
      </c>
      <c r="AS149" s="27">
        <f t="shared" si="96"/>
        <v>33</v>
      </c>
      <c r="AT149" s="193">
        <v>1.4</v>
      </c>
      <c r="AU149" s="224">
        <v>-3.8</v>
      </c>
      <c r="AV149" s="151">
        <v>67</v>
      </c>
      <c r="AW149" s="152">
        <v>0</v>
      </c>
      <c r="AX149" s="31">
        <f t="shared" si="97"/>
        <v>402</v>
      </c>
      <c r="AY149" s="186">
        <v>7.1</v>
      </c>
      <c r="AZ149" s="190">
        <v>0.4</v>
      </c>
      <c r="BA149" s="32">
        <v>68</v>
      </c>
      <c r="BB149" s="34">
        <v>0</v>
      </c>
      <c r="BC149" s="27">
        <f t="shared" si="98"/>
        <v>661</v>
      </c>
      <c r="BD149" s="169">
        <v>3.2</v>
      </c>
      <c r="BE149" s="170">
        <v>-9</v>
      </c>
      <c r="BF149" s="29">
        <v>26</v>
      </c>
      <c r="BG149" s="47">
        <v>1</v>
      </c>
      <c r="BH149" s="31">
        <f t="shared" si="99"/>
        <v>303</v>
      </c>
      <c r="BI149" s="178">
        <v>4.5</v>
      </c>
      <c r="BJ149" s="179">
        <v>-4</v>
      </c>
      <c r="BK149" s="27">
        <v>106</v>
      </c>
      <c r="BL149" s="34">
        <v>1</v>
      </c>
      <c r="BM149" s="27">
        <f t="shared" si="100"/>
        <v>706</v>
      </c>
      <c r="BN149" s="169">
        <v>5.0999999999999996</v>
      </c>
      <c r="BO149" s="170">
        <v>-8.4</v>
      </c>
      <c r="BP149" s="29">
        <v>67</v>
      </c>
      <c r="BQ149" s="47">
        <v>0</v>
      </c>
      <c r="BR149" s="31">
        <f t="shared" si="101"/>
        <v>425</v>
      </c>
      <c r="BS149" s="178">
        <v>6</v>
      </c>
      <c r="BT149" s="179">
        <v>-5.6</v>
      </c>
      <c r="BU149" s="27">
        <v>51</v>
      </c>
      <c r="BV149" s="34">
        <v>8</v>
      </c>
      <c r="BW149" s="27">
        <f t="shared" si="102"/>
        <v>468</v>
      </c>
      <c r="BX149" s="169">
        <v>1.5</v>
      </c>
      <c r="BY149" s="170">
        <v>-4.9000000000000004</v>
      </c>
      <c r="BZ149" s="29">
        <v>71</v>
      </c>
      <c r="CA149" s="47">
        <v>7</v>
      </c>
      <c r="CB149" s="31">
        <f t="shared" si="103"/>
        <v>442</v>
      </c>
      <c r="CC149" s="178">
        <v>1.4</v>
      </c>
      <c r="CD149" s="179">
        <v>-5.7</v>
      </c>
      <c r="CE149" s="27">
        <v>79</v>
      </c>
      <c r="CF149" s="34">
        <v>0</v>
      </c>
      <c r="CG149" s="27">
        <f t="shared" si="104"/>
        <v>631</v>
      </c>
      <c r="CH149" s="169">
        <v>6.9</v>
      </c>
      <c r="CI149" s="170">
        <v>-2.1</v>
      </c>
      <c r="CJ149" s="29">
        <v>51</v>
      </c>
      <c r="CK149" s="47">
        <v>0</v>
      </c>
      <c r="CL149" s="31">
        <f t="shared" si="105"/>
        <v>396</v>
      </c>
      <c r="CM149" s="178">
        <v>1.4</v>
      </c>
      <c r="CN149" s="179">
        <v>-0.2</v>
      </c>
      <c r="CO149" s="32">
        <v>62</v>
      </c>
      <c r="CP149" s="34">
        <v>1</v>
      </c>
      <c r="CQ149" s="27">
        <f t="shared" si="106"/>
        <v>475</v>
      </c>
      <c r="CR149" s="169">
        <v>6.5</v>
      </c>
      <c r="CS149" s="170">
        <v>-2</v>
      </c>
      <c r="CT149" s="29">
        <v>53</v>
      </c>
      <c r="CU149" s="47">
        <v>0</v>
      </c>
      <c r="CV149" s="31">
        <f t="shared" si="107"/>
        <v>346</v>
      </c>
      <c r="CW149" s="178">
        <v>7.1</v>
      </c>
      <c r="CX149" s="179">
        <v>-1</v>
      </c>
      <c r="CY149" s="32">
        <v>116</v>
      </c>
      <c r="CZ149" s="34">
        <v>1</v>
      </c>
      <c r="DA149" s="125">
        <f t="shared" si="108"/>
        <v>637</v>
      </c>
      <c r="DB149" s="120">
        <v>123</v>
      </c>
      <c r="DC149" s="85">
        <v>0</v>
      </c>
      <c r="DD149" s="85">
        <f t="shared" si="109"/>
        <v>757</v>
      </c>
      <c r="DE149" s="169">
        <v>-2.5</v>
      </c>
      <c r="DF149" s="170">
        <v>-9</v>
      </c>
      <c r="DG149" s="29">
        <v>86</v>
      </c>
      <c r="DH149" s="47">
        <v>2</v>
      </c>
      <c r="DI149" s="31">
        <f t="shared" si="111"/>
        <v>410</v>
      </c>
      <c r="DJ149" s="178">
        <v>-1.9</v>
      </c>
      <c r="DK149" s="179">
        <v>-6.6</v>
      </c>
      <c r="DL149" s="32">
        <v>123</v>
      </c>
      <c r="DM149" s="28" t="s">
        <v>68</v>
      </c>
      <c r="DN149" s="27">
        <v>757</v>
      </c>
      <c r="DO149" s="27">
        <v>157</v>
      </c>
      <c r="DP149" s="270" t="s">
        <v>69</v>
      </c>
      <c r="DQ149" s="27">
        <v>1027</v>
      </c>
      <c r="DR149" s="169">
        <v>6.4</v>
      </c>
      <c r="DS149" s="170">
        <v>-2.5</v>
      </c>
      <c r="DT149" s="29">
        <v>106</v>
      </c>
      <c r="DU149" s="30" t="s">
        <v>68</v>
      </c>
      <c r="DV149" s="31">
        <v>543</v>
      </c>
      <c r="DW149" s="178">
        <v>6.2</v>
      </c>
      <c r="DX149" s="179">
        <v>-2.4</v>
      </c>
      <c r="DY149" s="32">
        <v>157</v>
      </c>
      <c r="DZ149" s="270" t="s">
        <v>69</v>
      </c>
      <c r="EA149" s="125">
        <v>956</v>
      </c>
      <c r="EB149" s="32">
        <v>157</v>
      </c>
      <c r="EC149" s="270" t="s">
        <v>69</v>
      </c>
      <c r="ED149" s="27">
        <f t="shared" si="91"/>
        <v>1027</v>
      </c>
      <c r="EE149" s="169">
        <v>1.7</v>
      </c>
      <c r="EF149" s="170">
        <v>0</v>
      </c>
      <c r="EG149" s="29">
        <v>56</v>
      </c>
      <c r="EH149" s="31">
        <v>1</v>
      </c>
      <c r="EI149" s="31">
        <v>334</v>
      </c>
      <c r="EJ149" s="178">
        <v>1.7</v>
      </c>
      <c r="EK149" s="179">
        <v>0.4</v>
      </c>
      <c r="EL149" s="32">
        <v>77</v>
      </c>
      <c r="EM149" s="27">
        <v>4</v>
      </c>
      <c r="EN149" s="27">
        <v>545</v>
      </c>
      <c r="EO149" s="169">
        <v>-0.7</v>
      </c>
      <c r="EP149" s="170">
        <v>-7.2</v>
      </c>
      <c r="EQ149" s="32">
        <v>69</v>
      </c>
      <c r="ER149" s="34">
        <v>13</v>
      </c>
      <c r="ES149" s="27">
        <v>550</v>
      </c>
      <c r="ET149" s="169">
        <v>-1.9</v>
      </c>
      <c r="EU149" s="169">
        <v>-7.6</v>
      </c>
      <c r="EV149" s="112">
        <f t="shared" si="62"/>
        <v>636.25</v>
      </c>
    </row>
    <row r="150" spans="1:152" ht="15.75">
      <c r="A150" s="293"/>
      <c r="B150" s="26">
        <v>40977</v>
      </c>
      <c r="C150" s="27">
        <v>94</v>
      </c>
      <c r="D150" s="27">
        <v>0</v>
      </c>
      <c r="E150" s="27">
        <f t="shared" si="112"/>
        <v>641</v>
      </c>
      <c r="F150" s="169">
        <v>3.3</v>
      </c>
      <c r="G150" s="170">
        <v>-4.4000000000000004</v>
      </c>
      <c r="H150" s="29">
        <v>66</v>
      </c>
      <c r="I150" s="31">
        <v>0</v>
      </c>
      <c r="J150" s="31">
        <f t="shared" si="110"/>
        <v>360</v>
      </c>
      <c r="K150" s="178">
        <v>6.2</v>
      </c>
      <c r="L150" s="179">
        <v>-2.5</v>
      </c>
      <c r="M150" s="27">
        <v>70</v>
      </c>
      <c r="N150" s="27">
        <v>0</v>
      </c>
      <c r="O150" s="27">
        <f t="shared" si="92"/>
        <v>575</v>
      </c>
      <c r="P150" s="169">
        <v>1.2</v>
      </c>
      <c r="Q150" s="170">
        <v>-12.3</v>
      </c>
      <c r="R150" s="29">
        <v>75</v>
      </c>
      <c r="S150" s="31">
        <v>0</v>
      </c>
      <c r="T150" s="31">
        <f t="shared" si="93"/>
        <v>414</v>
      </c>
      <c r="U150" s="178">
        <v>2.1</v>
      </c>
      <c r="V150" s="179">
        <v>-7.3</v>
      </c>
      <c r="W150" s="220">
        <v>74</v>
      </c>
      <c r="X150" s="162">
        <v>0</v>
      </c>
      <c r="Y150" s="27">
        <v>603</v>
      </c>
      <c r="Z150" s="159">
        <v>5.0999999999999996</v>
      </c>
      <c r="AA150" s="221">
        <v>-2.2999999999999998</v>
      </c>
      <c r="AB150" s="222">
        <v>94</v>
      </c>
      <c r="AC150" s="152">
        <v>1</v>
      </c>
      <c r="AD150" s="31">
        <f t="shared" si="94"/>
        <v>455</v>
      </c>
      <c r="AE150" s="186">
        <v>4.7</v>
      </c>
      <c r="AF150" s="223">
        <v>-2.4</v>
      </c>
      <c r="AG150" s="220">
        <v>107</v>
      </c>
      <c r="AH150" s="162">
        <v>3</v>
      </c>
      <c r="AI150" s="27">
        <v>647</v>
      </c>
      <c r="AJ150" s="193">
        <v>4.5999999999999996</v>
      </c>
      <c r="AK150" s="224">
        <v>-2.7</v>
      </c>
      <c r="AL150" s="222">
        <v>50</v>
      </c>
      <c r="AM150" s="152">
        <v>0</v>
      </c>
      <c r="AN150" s="31">
        <f t="shared" si="95"/>
        <v>326</v>
      </c>
      <c r="AO150" s="186">
        <v>7.8</v>
      </c>
      <c r="AP150" s="223">
        <v>-5.2</v>
      </c>
      <c r="AQ150" s="220">
        <v>153</v>
      </c>
      <c r="AR150" s="162">
        <v>1</v>
      </c>
      <c r="AS150" s="27">
        <f t="shared" si="96"/>
        <v>34</v>
      </c>
      <c r="AT150" s="193">
        <v>3.3</v>
      </c>
      <c r="AU150" s="224">
        <v>-8.3000000000000007</v>
      </c>
      <c r="AV150" s="151">
        <v>63</v>
      </c>
      <c r="AW150" s="152">
        <v>0</v>
      </c>
      <c r="AX150" s="31">
        <f t="shared" si="97"/>
        <v>402</v>
      </c>
      <c r="AY150" s="186">
        <v>11.3</v>
      </c>
      <c r="AZ150" s="190">
        <v>0.4</v>
      </c>
      <c r="BA150" s="32">
        <v>67</v>
      </c>
      <c r="BB150" s="27">
        <v>0</v>
      </c>
      <c r="BC150" s="27">
        <f t="shared" si="98"/>
        <v>661</v>
      </c>
      <c r="BD150" s="169">
        <v>7</v>
      </c>
      <c r="BE150" s="170">
        <v>-4.5999999999999996</v>
      </c>
      <c r="BF150" s="29">
        <v>24</v>
      </c>
      <c r="BG150" s="31">
        <v>0</v>
      </c>
      <c r="BH150" s="31">
        <f t="shared" si="99"/>
        <v>303</v>
      </c>
      <c r="BI150" s="178">
        <v>10.5</v>
      </c>
      <c r="BJ150" s="179">
        <v>-2.2000000000000002</v>
      </c>
      <c r="BK150" s="27">
        <v>97</v>
      </c>
      <c r="BL150" s="27">
        <v>0</v>
      </c>
      <c r="BM150" s="27">
        <f t="shared" si="100"/>
        <v>706</v>
      </c>
      <c r="BN150" s="169">
        <v>4.3</v>
      </c>
      <c r="BO150" s="170">
        <v>-1.1000000000000001</v>
      </c>
      <c r="BP150" s="29">
        <v>61</v>
      </c>
      <c r="BQ150" s="31">
        <v>0</v>
      </c>
      <c r="BR150" s="31">
        <f t="shared" si="101"/>
        <v>425</v>
      </c>
      <c r="BS150" s="178">
        <v>7.2</v>
      </c>
      <c r="BT150" s="179">
        <v>-0.1</v>
      </c>
      <c r="BU150" s="27">
        <v>48</v>
      </c>
      <c r="BV150" s="27">
        <v>3</v>
      </c>
      <c r="BW150" s="27">
        <f t="shared" si="102"/>
        <v>471</v>
      </c>
      <c r="BX150" s="169">
        <v>2.1</v>
      </c>
      <c r="BY150" s="170">
        <v>-4</v>
      </c>
      <c r="BZ150" s="29">
        <v>67</v>
      </c>
      <c r="CA150" s="31">
        <v>0</v>
      </c>
      <c r="CB150" s="31">
        <f t="shared" si="103"/>
        <v>442</v>
      </c>
      <c r="CC150" s="178">
        <v>3.4</v>
      </c>
      <c r="CD150" s="179">
        <v>-3.2</v>
      </c>
      <c r="CE150" s="27">
        <v>77</v>
      </c>
      <c r="CF150" s="27">
        <v>3</v>
      </c>
      <c r="CG150" s="27">
        <f t="shared" si="104"/>
        <v>634</v>
      </c>
      <c r="CH150" s="169">
        <v>0.9</v>
      </c>
      <c r="CI150" s="170">
        <v>-4.8</v>
      </c>
      <c r="CJ150" s="29">
        <v>47</v>
      </c>
      <c r="CK150" s="31">
        <v>0</v>
      </c>
      <c r="CL150" s="31">
        <f t="shared" si="105"/>
        <v>396</v>
      </c>
      <c r="CM150" s="178">
        <v>2.2999999999999998</v>
      </c>
      <c r="CN150" s="179">
        <v>-3</v>
      </c>
      <c r="CO150" s="32">
        <v>59</v>
      </c>
      <c r="CP150" s="27">
        <v>0</v>
      </c>
      <c r="CQ150" s="27">
        <f t="shared" si="106"/>
        <v>475</v>
      </c>
      <c r="CR150" s="169">
        <v>7.1</v>
      </c>
      <c r="CS150" s="170">
        <v>-2</v>
      </c>
      <c r="CT150" s="29">
        <v>50</v>
      </c>
      <c r="CU150" s="31">
        <v>0</v>
      </c>
      <c r="CV150" s="31">
        <f t="shared" si="107"/>
        <v>346</v>
      </c>
      <c r="CW150" s="178">
        <v>6.9</v>
      </c>
      <c r="CX150" s="179">
        <v>-0.1</v>
      </c>
      <c r="CY150" s="32">
        <v>116</v>
      </c>
      <c r="CZ150" s="27">
        <v>4</v>
      </c>
      <c r="DA150" s="125">
        <f t="shared" si="108"/>
        <v>641</v>
      </c>
      <c r="DB150" s="120">
        <v>131</v>
      </c>
      <c r="DC150" s="85">
        <v>12</v>
      </c>
      <c r="DD150" s="85">
        <f t="shared" si="109"/>
        <v>769</v>
      </c>
      <c r="DE150" s="169">
        <v>0.2</v>
      </c>
      <c r="DF150" s="170">
        <v>-6.6</v>
      </c>
      <c r="DG150" s="29">
        <v>84</v>
      </c>
      <c r="DH150" s="31">
        <v>1</v>
      </c>
      <c r="DI150" s="31">
        <f t="shared" si="111"/>
        <v>411</v>
      </c>
      <c r="DJ150" s="178">
        <v>2.2999999999999998</v>
      </c>
      <c r="DK150" s="179">
        <v>-5.6</v>
      </c>
      <c r="DL150" s="32">
        <v>131</v>
      </c>
      <c r="DM150" s="27">
        <v>12</v>
      </c>
      <c r="DN150" s="27">
        <v>769</v>
      </c>
      <c r="DO150" s="27">
        <v>157</v>
      </c>
      <c r="DP150" s="27">
        <v>1</v>
      </c>
      <c r="DQ150" s="27">
        <v>1028</v>
      </c>
      <c r="DR150" s="169">
        <v>-2.1</v>
      </c>
      <c r="DS150" s="170">
        <v>-8.6</v>
      </c>
      <c r="DT150" s="29">
        <v>129</v>
      </c>
      <c r="DU150" s="31">
        <v>25</v>
      </c>
      <c r="DV150" s="31">
        <v>568</v>
      </c>
      <c r="DW150" s="178">
        <v>-2.1</v>
      </c>
      <c r="DX150" s="179">
        <v>-7.2</v>
      </c>
      <c r="DY150" s="32">
        <v>155</v>
      </c>
      <c r="DZ150" s="27">
        <v>1</v>
      </c>
      <c r="EA150" s="125">
        <v>957</v>
      </c>
      <c r="EB150" s="32">
        <v>157</v>
      </c>
      <c r="EC150" s="27">
        <v>1</v>
      </c>
      <c r="ED150" s="27">
        <f t="shared" si="91"/>
        <v>1028</v>
      </c>
      <c r="EE150" s="169">
        <v>1.3</v>
      </c>
      <c r="EF150" s="170">
        <v>-6.7</v>
      </c>
      <c r="EG150" s="29">
        <v>58</v>
      </c>
      <c r="EH150" s="31">
        <v>5</v>
      </c>
      <c r="EI150" s="31">
        <v>339</v>
      </c>
      <c r="EJ150" s="178">
        <v>2.9</v>
      </c>
      <c r="EK150" s="179">
        <v>-1.8</v>
      </c>
      <c r="EL150" s="32">
        <v>79</v>
      </c>
      <c r="EM150" s="27">
        <v>7</v>
      </c>
      <c r="EN150" s="27">
        <v>552</v>
      </c>
      <c r="EO150" s="169">
        <v>-0.9</v>
      </c>
      <c r="EP150" s="170">
        <v>-5.4</v>
      </c>
      <c r="EQ150" s="32">
        <v>72</v>
      </c>
      <c r="ER150" s="27">
        <v>13</v>
      </c>
      <c r="ES150" s="27">
        <v>563</v>
      </c>
      <c r="ET150" s="169">
        <v>-0.2</v>
      </c>
      <c r="EU150" s="169">
        <v>-10.1</v>
      </c>
      <c r="EV150" s="112">
        <f t="shared" si="62"/>
        <v>641.625</v>
      </c>
    </row>
    <row r="151" spans="1:152" ht="15.75">
      <c r="A151" s="293"/>
      <c r="B151" s="40">
        <v>40978</v>
      </c>
      <c r="C151" s="27">
        <v>96</v>
      </c>
      <c r="D151" s="27">
        <v>5</v>
      </c>
      <c r="E151" s="27">
        <f t="shared" si="112"/>
        <v>646</v>
      </c>
      <c r="F151" s="169">
        <v>4.7</v>
      </c>
      <c r="G151" s="170">
        <v>-9.5</v>
      </c>
      <c r="H151" s="29">
        <v>64</v>
      </c>
      <c r="I151" s="31">
        <v>2</v>
      </c>
      <c r="J151" s="31">
        <f t="shared" si="110"/>
        <v>362</v>
      </c>
      <c r="K151" s="178">
        <v>6.1</v>
      </c>
      <c r="L151" s="179">
        <v>-2.4</v>
      </c>
      <c r="M151" s="27">
        <v>72</v>
      </c>
      <c r="N151" s="27">
        <v>4</v>
      </c>
      <c r="O151" s="27">
        <f t="shared" si="92"/>
        <v>579</v>
      </c>
      <c r="P151" s="169">
        <v>0.6</v>
      </c>
      <c r="Q151" s="170">
        <v>-8.5</v>
      </c>
      <c r="R151" s="29">
        <v>95</v>
      </c>
      <c r="S151" s="31">
        <v>21</v>
      </c>
      <c r="T151" s="31">
        <f t="shared" si="93"/>
        <v>435</v>
      </c>
      <c r="U151" s="178">
        <v>0.7</v>
      </c>
      <c r="V151" s="179">
        <v>-4.0999999999999996</v>
      </c>
      <c r="W151" s="220">
        <v>72</v>
      </c>
      <c r="X151" s="162">
        <v>0</v>
      </c>
      <c r="Y151" s="27">
        <v>603</v>
      </c>
      <c r="Z151" s="159">
        <v>5.3</v>
      </c>
      <c r="AA151" s="221">
        <v>0.5</v>
      </c>
      <c r="AB151" s="222">
        <v>90</v>
      </c>
      <c r="AC151" s="152">
        <v>0</v>
      </c>
      <c r="AD151" s="31">
        <f t="shared" si="94"/>
        <v>455</v>
      </c>
      <c r="AE151" s="186">
        <v>8.1</v>
      </c>
      <c r="AF151" s="223">
        <v>-2.7</v>
      </c>
      <c r="AG151" s="220">
        <v>103</v>
      </c>
      <c r="AH151" s="162">
        <v>0</v>
      </c>
      <c r="AI151" s="27">
        <v>647</v>
      </c>
      <c r="AJ151" s="193">
        <v>6.1</v>
      </c>
      <c r="AK151" s="224">
        <v>-5.8</v>
      </c>
      <c r="AL151" s="222">
        <v>47</v>
      </c>
      <c r="AM151" s="152">
        <v>0</v>
      </c>
      <c r="AN151" s="31">
        <f t="shared" si="95"/>
        <v>326</v>
      </c>
      <c r="AO151" s="186">
        <v>3.9</v>
      </c>
      <c r="AP151" s="223">
        <v>-0.1</v>
      </c>
      <c r="AQ151" s="220">
        <v>150</v>
      </c>
      <c r="AR151" s="162">
        <v>0</v>
      </c>
      <c r="AS151" s="27">
        <f t="shared" si="96"/>
        <v>34</v>
      </c>
      <c r="AT151" s="193">
        <v>3.5</v>
      </c>
      <c r="AU151" s="224">
        <v>-3.8</v>
      </c>
      <c r="AV151" s="151">
        <v>59</v>
      </c>
      <c r="AW151" s="152">
        <v>0</v>
      </c>
      <c r="AX151" s="31">
        <f t="shared" si="97"/>
        <v>402</v>
      </c>
      <c r="AY151" s="186">
        <v>7.2</v>
      </c>
      <c r="AZ151" s="190">
        <v>1.1000000000000001</v>
      </c>
      <c r="BA151" s="32">
        <v>59</v>
      </c>
      <c r="BB151" s="27">
        <v>0</v>
      </c>
      <c r="BC151" s="27">
        <f t="shared" si="98"/>
        <v>661</v>
      </c>
      <c r="BD151" s="169">
        <v>5.8</v>
      </c>
      <c r="BE151" s="170">
        <v>-2.2000000000000002</v>
      </c>
      <c r="BF151" s="29">
        <v>19</v>
      </c>
      <c r="BG151" s="31">
        <v>0</v>
      </c>
      <c r="BH151" s="31">
        <f t="shared" si="99"/>
        <v>303</v>
      </c>
      <c r="BI151" s="178">
        <v>7.3</v>
      </c>
      <c r="BJ151" s="179">
        <v>1.4</v>
      </c>
      <c r="BK151" s="27">
        <v>93</v>
      </c>
      <c r="BL151" s="27">
        <v>0</v>
      </c>
      <c r="BM151" s="27">
        <f t="shared" si="100"/>
        <v>706</v>
      </c>
      <c r="BN151" s="169">
        <v>1.2</v>
      </c>
      <c r="BO151" s="170">
        <v>-6</v>
      </c>
      <c r="BP151" s="29">
        <v>63</v>
      </c>
      <c r="BQ151" s="31">
        <v>3</v>
      </c>
      <c r="BR151" s="31">
        <f t="shared" si="101"/>
        <v>428</v>
      </c>
      <c r="BS151" s="178">
        <v>1.5</v>
      </c>
      <c r="BT151" s="179">
        <v>-2.6</v>
      </c>
      <c r="BU151" s="27">
        <v>47</v>
      </c>
      <c r="BV151" s="27">
        <v>2</v>
      </c>
      <c r="BW151" s="27">
        <f t="shared" si="102"/>
        <v>473</v>
      </c>
      <c r="BX151" s="169">
        <v>1.5</v>
      </c>
      <c r="BY151" s="170">
        <v>-7.1</v>
      </c>
      <c r="BZ151" s="29">
        <v>65</v>
      </c>
      <c r="CA151" s="31">
        <v>1</v>
      </c>
      <c r="CB151" s="31">
        <f t="shared" si="103"/>
        <v>443</v>
      </c>
      <c r="CC151" s="178">
        <v>1.2</v>
      </c>
      <c r="CD151" s="179">
        <v>-1.8</v>
      </c>
      <c r="CE151" s="27">
        <v>77</v>
      </c>
      <c r="CF151" s="27">
        <v>1</v>
      </c>
      <c r="CG151" s="27">
        <f t="shared" si="104"/>
        <v>635</v>
      </c>
      <c r="CH151" s="169">
        <v>0.4</v>
      </c>
      <c r="CI151" s="170">
        <v>-8.6</v>
      </c>
      <c r="CJ151" s="29">
        <v>46</v>
      </c>
      <c r="CK151" s="31">
        <v>0</v>
      </c>
      <c r="CL151" s="31">
        <f t="shared" si="105"/>
        <v>396</v>
      </c>
      <c r="CM151" s="178">
        <v>1.2</v>
      </c>
      <c r="CN151" s="179">
        <v>-4.9000000000000004</v>
      </c>
      <c r="CO151" s="32">
        <v>56</v>
      </c>
      <c r="CP151" s="27">
        <v>0</v>
      </c>
      <c r="CQ151" s="27">
        <f t="shared" si="106"/>
        <v>475</v>
      </c>
      <c r="CR151" s="169">
        <v>8.5</v>
      </c>
      <c r="CS151" s="170">
        <v>0.1</v>
      </c>
      <c r="CT151" s="29">
        <v>39</v>
      </c>
      <c r="CU151" s="31">
        <v>0</v>
      </c>
      <c r="CV151" s="31">
        <f t="shared" si="107"/>
        <v>346</v>
      </c>
      <c r="CW151" s="178">
        <v>7.5</v>
      </c>
      <c r="CX151" s="179">
        <v>0.7</v>
      </c>
      <c r="CY151" s="32">
        <v>130</v>
      </c>
      <c r="CZ151" s="27">
        <v>19</v>
      </c>
      <c r="DA151" s="125">
        <f t="shared" si="108"/>
        <v>660</v>
      </c>
      <c r="DB151" s="120">
        <v>133</v>
      </c>
      <c r="DC151" s="85">
        <v>7</v>
      </c>
      <c r="DD151" s="85">
        <f t="shared" si="109"/>
        <v>776</v>
      </c>
      <c r="DE151" s="169">
        <v>-0.2</v>
      </c>
      <c r="DF151" s="170">
        <v>-9.8000000000000007</v>
      </c>
      <c r="DG151" s="29">
        <v>105</v>
      </c>
      <c r="DH151" s="31">
        <v>28</v>
      </c>
      <c r="DI151" s="31">
        <f t="shared" si="111"/>
        <v>439</v>
      </c>
      <c r="DJ151" s="178">
        <v>0.5</v>
      </c>
      <c r="DK151" s="179">
        <v>-3.9</v>
      </c>
      <c r="DL151" s="32">
        <v>133</v>
      </c>
      <c r="DM151" s="27">
        <v>7</v>
      </c>
      <c r="DN151" s="27">
        <v>776</v>
      </c>
      <c r="DO151" s="27">
        <v>152</v>
      </c>
      <c r="DP151" s="270" t="s">
        <v>69</v>
      </c>
      <c r="DQ151" s="27">
        <v>1028</v>
      </c>
      <c r="DR151" s="169">
        <v>-2.5</v>
      </c>
      <c r="DS151" s="170">
        <v>-8.1</v>
      </c>
      <c r="DT151" s="29">
        <v>126</v>
      </c>
      <c r="DU151" s="31">
        <v>3</v>
      </c>
      <c r="DV151" s="31">
        <v>571</v>
      </c>
      <c r="DW151" s="178">
        <v>1.6</v>
      </c>
      <c r="DX151" s="179">
        <v>-6.4</v>
      </c>
      <c r="DY151" s="32">
        <v>152</v>
      </c>
      <c r="DZ151" s="270" t="s">
        <v>69</v>
      </c>
      <c r="EA151" s="125">
        <v>957</v>
      </c>
      <c r="EB151" s="32">
        <v>152</v>
      </c>
      <c r="EC151" s="270" t="s">
        <v>69</v>
      </c>
      <c r="ED151" s="27">
        <f t="shared" si="91"/>
        <v>1028</v>
      </c>
      <c r="EE151" s="169">
        <v>1.3</v>
      </c>
      <c r="EF151" s="170">
        <v>-7.4</v>
      </c>
      <c r="EG151" s="29">
        <v>55</v>
      </c>
      <c r="EH151" s="270" t="s">
        <v>69</v>
      </c>
      <c r="EI151" s="31">
        <v>339</v>
      </c>
      <c r="EJ151" s="178">
        <v>3.5</v>
      </c>
      <c r="EK151" s="179">
        <v>-4.4000000000000004</v>
      </c>
      <c r="EL151" s="32">
        <v>92</v>
      </c>
      <c r="EM151" s="27">
        <v>20</v>
      </c>
      <c r="EN151" s="27">
        <v>572</v>
      </c>
      <c r="EO151" s="169">
        <v>0.5</v>
      </c>
      <c r="EP151" s="170">
        <v>-6.5</v>
      </c>
      <c r="EQ151" s="32">
        <v>63</v>
      </c>
      <c r="ER151" s="270" t="s">
        <v>69</v>
      </c>
      <c r="ES151" s="27">
        <v>563</v>
      </c>
      <c r="ET151" s="169">
        <v>-1.5</v>
      </c>
      <c r="EU151" s="169">
        <v>-7.3</v>
      </c>
      <c r="EV151" s="112">
        <f t="shared" si="62"/>
        <v>647.75</v>
      </c>
    </row>
    <row r="152" spans="1:152" ht="15.75">
      <c r="A152" s="293"/>
      <c r="B152" s="26">
        <v>40979</v>
      </c>
      <c r="C152" s="27">
        <v>93</v>
      </c>
      <c r="D152" s="27">
        <v>0</v>
      </c>
      <c r="E152" s="27">
        <f t="shared" si="112"/>
        <v>646</v>
      </c>
      <c r="F152" s="169">
        <v>7.2</v>
      </c>
      <c r="G152" s="170">
        <v>-0.4</v>
      </c>
      <c r="H152" s="29">
        <v>60</v>
      </c>
      <c r="I152" s="31">
        <v>0</v>
      </c>
      <c r="J152" s="31">
        <f t="shared" si="110"/>
        <v>362</v>
      </c>
      <c r="K152" s="178">
        <v>10.199999999999999</v>
      </c>
      <c r="L152" s="179">
        <v>0.9</v>
      </c>
      <c r="M152" s="27">
        <v>69</v>
      </c>
      <c r="N152" s="27">
        <v>0</v>
      </c>
      <c r="O152" s="27">
        <f t="shared" si="92"/>
        <v>579</v>
      </c>
      <c r="P152" s="169">
        <v>5.4</v>
      </c>
      <c r="Q152" s="170">
        <v>-2.5</v>
      </c>
      <c r="R152" s="29">
        <v>86</v>
      </c>
      <c r="S152" s="31">
        <v>0</v>
      </c>
      <c r="T152" s="31">
        <f t="shared" si="93"/>
        <v>435</v>
      </c>
      <c r="U152" s="178">
        <v>6.6</v>
      </c>
      <c r="V152" s="179">
        <v>-3.2</v>
      </c>
      <c r="W152" s="220">
        <v>69</v>
      </c>
      <c r="X152" s="162">
        <v>0</v>
      </c>
      <c r="Y152" s="27">
        <v>603</v>
      </c>
      <c r="Z152" s="159">
        <v>4.2</v>
      </c>
      <c r="AA152" s="221">
        <v>-1</v>
      </c>
      <c r="AB152" s="222">
        <v>86</v>
      </c>
      <c r="AC152" s="152">
        <v>0</v>
      </c>
      <c r="AD152" s="31">
        <f t="shared" si="94"/>
        <v>455</v>
      </c>
      <c r="AE152" s="186">
        <v>6.2</v>
      </c>
      <c r="AF152" s="223">
        <v>1</v>
      </c>
      <c r="AG152" s="220">
        <v>99</v>
      </c>
      <c r="AH152" s="162">
        <v>0</v>
      </c>
      <c r="AI152" s="27">
        <v>647</v>
      </c>
      <c r="AJ152" s="193">
        <v>6.2</v>
      </c>
      <c r="AK152" s="224">
        <v>-2.1</v>
      </c>
      <c r="AL152" s="222">
        <v>47</v>
      </c>
      <c r="AM152" s="152">
        <v>0</v>
      </c>
      <c r="AN152" s="31">
        <f t="shared" si="95"/>
        <v>326</v>
      </c>
      <c r="AO152" s="186">
        <v>7.4</v>
      </c>
      <c r="AP152" s="223">
        <v>-3.8</v>
      </c>
      <c r="AQ152" s="220">
        <v>149</v>
      </c>
      <c r="AR152" s="162">
        <v>2</v>
      </c>
      <c r="AS152" s="27">
        <f t="shared" si="96"/>
        <v>36</v>
      </c>
      <c r="AT152" s="193">
        <v>6.1</v>
      </c>
      <c r="AU152" s="224">
        <v>-6.4</v>
      </c>
      <c r="AV152" s="151">
        <v>55</v>
      </c>
      <c r="AW152" s="152">
        <v>0</v>
      </c>
      <c r="AX152" s="31">
        <f t="shared" si="97"/>
        <v>402</v>
      </c>
      <c r="AY152" s="186">
        <v>6.7</v>
      </c>
      <c r="AZ152" s="190">
        <v>0.4</v>
      </c>
      <c r="BA152" s="32">
        <v>57</v>
      </c>
      <c r="BB152" s="27">
        <v>0</v>
      </c>
      <c r="BC152" s="27">
        <f t="shared" si="98"/>
        <v>661</v>
      </c>
      <c r="BD152" s="169">
        <v>5.3</v>
      </c>
      <c r="BE152" s="170">
        <v>-3.5</v>
      </c>
      <c r="BF152" s="29">
        <v>16</v>
      </c>
      <c r="BG152" s="31">
        <v>0</v>
      </c>
      <c r="BH152" s="31">
        <f t="shared" si="99"/>
        <v>303</v>
      </c>
      <c r="BI152" s="178">
        <v>6.3</v>
      </c>
      <c r="BJ152" s="179">
        <v>0.6</v>
      </c>
      <c r="BK152" s="27">
        <v>92</v>
      </c>
      <c r="BL152" s="27">
        <v>0</v>
      </c>
      <c r="BM152" s="27">
        <f t="shared" si="100"/>
        <v>706</v>
      </c>
      <c r="BN152" s="169">
        <v>1.6</v>
      </c>
      <c r="BO152" s="170">
        <v>-6.5</v>
      </c>
      <c r="BP152" s="29">
        <v>61</v>
      </c>
      <c r="BQ152" s="31">
        <v>0</v>
      </c>
      <c r="BR152" s="31">
        <f t="shared" si="101"/>
        <v>428</v>
      </c>
      <c r="BS152" s="178">
        <v>3.5</v>
      </c>
      <c r="BT152" s="179">
        <v>-3.9</v>
      </c>
      <c r="BU152" s="27">
        <v>46</v>
      </c>
      <c r="BV152" s="27">
        <v>3</v>
      </c>
      <c r="BW152" s="27">
        <f t="shared" si="102"/>
        <v>476</v>
      </c>
      <c r="BX152" s="169">
        <v>2.1</v>
      </c>
      <c r="BY152" s="170">
        <v>-7.6</v>
      </c>
      <c r="BZ152" s="29">
        <v>83</v>
      </c>
      <c r="CA152" s="31">
        <v>18</v>
      </c>
      <c r="CB152" s="31">
        <f t="shared" si="103"/>
        <v>461</v>
      </c>
      <c r="CC152" s="178">
        <v>4</v>
      </c>
      <c r="CD152" s="179">
        <v>-1.8</v>
      </c>
      <c r="CE152" s="27">
        <v>76</v>
      </c>
      <c r="CF152" s="27">
        <v>0</v>
      </c>
      <c r="CG152" s="27">
        <f t="shared" si="104"/>
        <v>635</v>
      </c>
      <c r="CH152" s="169">
        <v>-0.1</v>
      </c>
      <c r="CI152" s="170">
        <v>-7.6</v>
      </c>
      <c r="CJ152" s="29">
        <v>48</v>
      </c>
      <c r="CK152" s="31">
        <v>5</v>
      </c>
      <c r="CL152" s="31">
        <f t="shared" si="105"/>
        <v>401</v>
      </c>
      <c r="CM152" s="178">
        <v>1</v>
      </c>
      <c r="CN152" s="179">
        <v>-4.9000000000000004</v>
      </c>
      <c r="CO152" s="32">
        <v>69</v>
      </c>
      <c r="CP152" s="27">
        <v>15</v>
      </c>
      <c r="CQ152" s="27">
        <f t="shared" si="106"/>
        <v>490</v>
      </c>
      <c r="CR152" s="169">
        <v>1.8</v>
      </c>
      <c r="CS152" s="170">
        <v>-2.2999999999999998</v>
      </c>
      <c r="CT152" s="29">
        <v>41</v>
      </c>
      <c r="CU152" s="31">
        <v>5</v>
      </c>
      <c r="CV152" s="31">
        <f t="shared" si="107"/>
        <v>351</v>
      </c>
      <c r="CW152" s="178">
        <v>2.9</v>
      </c>
      <c r="CX152" s="179">
        <v>-1.1000000000000001</v>
      </c>
      <c r="CY152" s="32">
        <v>116</v>
      </c>
      <c r="CZ152" s="27">
        <v>0</v>
      </c>
      <c r="DA152" s="125">
        <f t="shared" si="108"/>
        <v>660</v>
      </c>
      <c r="DB152" s="120">
        <v>145</v>
      </c>
      <c r="DC152" s="85">
        <v>19</v>
      </c>
      <c r="DD152" s="85">
        <f t="shared" si="109"/>
        <v>795</v>
      </c>
      <c r="DE152" s="169">
        <v>-0.4</v>
      </c>
      <c r="DF152" s="170">
        <v>-12.3</v>
      </c>
      <c r="DG152" s="29">
        <v>98</v>
      </c>
      <c r="DH152" s="31">
        <v>5</v>
      </c>
      <c r="DI152" s="31">
        <f t="shared" si="111"/>
        <v>444</v>
      </c>
      <c r="DJ152" s="178">
        <v>-0.2</v>
      </c>
      <c r="DK152" s="179">
        <v>-6.1</v>
      </c>
      <c r="DL152" s="32">
        <v>145</v>
      </c>
      <c r="DM152" s="27">
        <v>19</v>
      </c>
      <c r="DN152" s="27">
        <v>795</v>
      </c>
      <c r="DO152" s="27">
        <v>150</v>
      </c>
      <c r="DP152" s="270" t="s">
        <v>69</v>
      </c>
      <c r="DQ152" s="27">
        <v>1028</v>
      </c>
      <c r="DR152" s="169">
        <v>-2.2999999999999998</v>
      </c>
      <c r="DS152" s="170">
        <v>-11.1</v>
      </c>
      <c r="DT152" s="29">
        <v>130</v>
      </c>
      <c r="DU152" s="31">
        <v>9</v>
      </c>
      <c r="DV152" s="31">
        <v>580</v>
      </c>
      <c r="DW152" s="178">
        <v>0</v>
      </c>
      <c r="DX152" s="179">
        <v>-7.4</v>
      </c>
      <c r="DY152" s="32">
        <v>150</v>
      </c>
      <c r="DZ152" s="270" t="s">
        <v>69</v>
      </c>
      <c r="EA152" s="125">
        <v>957</v>
      </c>
      <c r="EB152" s="32">
        <v>150</v>
      </c>
      <c r="EC152" s="270" t="s">
        <v>69</v>
      </c>
      <c r="ED152" s="27">
        <f t="shared" si="91"/>
        <v>1028</v>
      </c>
      <c r="EE152" s="169">
        <v>1.2</v>
      </c>
      <c r="EF152" s="170">
        <v>-7.4</v>
      </c>
      <c r="EG152" s="29">
        <v>54</v>
      </c>
      <c r="EH152" s="270" t="s">
        <v>69</v>
      </c>
      <c r="EI152" s="31">
        <v>339</v>
      </c>
      <c r="EJ152" s="178">
        <v>2.4</v>
      </c>
      <c r="EK152" s="179">
        <v>-4.8</v>
      </c>
      <c r="EL152" s="32">
        <v>85</v>
      </c>
      <c r="EM152" s="27">
        <v>1</v>
      </c>
      <c r="EN152" s="27">
        <v>573</v>
      </c>
      <c r="EO152" s="169">
        <v>1</v>
      </c>
      <c r="EP152" s="170">
        <v>-5.2</v>
      </c>
      <c r="EQ152" s="32">
        <v>63</v>
      </c>
      <c r="ER152" s="270" t="s">
        <v>69</v>
      </c>
      <c r="ES152" s="27">
        <v>563</v>
      </c>
      <c r="ET152" s="169">
        <v>1.7</v>
      </c>
      <c r="EU152" s="169">
        <v>-4.8</v>
      </c>
      <c r="EV152" s="112">
        <f t="shared" si="62"/>
        <v>652.5</v>
      </c>
    </row>
    <row r="153" spans="1:152" ht="15.75">
      <c r="A153" s="293"/>
      <c r="B153" s="40">
        <v>40980</v>
      </c>
      <c r="C153" s="27">
        <v>88</v>
      </c>
      <c r="D153" s="27">
        <v>0</v>
      </c>
      <c r="E153" s="27">
        <f t="shared" si="112"/>
        <v>646</v>
      </c>
      <c r="F153" s="169">
        <v>9.9</v>
      </c>
      <c r="G153" s="170">
        <v>-1.7</v>
      </c>
      <c r="H153" s="29">
        <v>55</v>
      </c>
      <c r="I153" s="47">
        <v>0</v>
      </c>
      <c r="J153" s="31">
        <f t="shared" si="110"/>
        <v>362</v>
      </c>
      <c r="K153" s="178">
        <v>11.6</v>
      </c>
      <c r="L153" s="179">
        <v>0</v>
      </c>
      <c r="M153" s="27">
        <v>65</v>
      </c>
      <c r="N153" s="27">
        <v>2</v>
      </c>
      <c r="O153" s="27">
        <f t="shared" si="92"/>
        <v>581</v>
      </c>
      <c r="P153" s="169">
        <v>5.4</v>
      </c>
      <c r="Q153" s="170">
        <v>-1.4</v>
      </c>
      <c r="R153" s="29">
        <v>77</v>
      </c>
      <c r="S153" s="47">
        <v>0</v>
      </c>
      <c r="T153" s="31">
        <f t="shared" si="93"/>
        <v>435</v>
      </c>
      <c r="U153" s="178">
        <v>5</v>
      </c>
      <c r="V153" s="179">
        <v>0.1</v>
      </c>
      <c r="W153" s="220">
        <v>67</v>
      </c>
      <c r="X153" s="162">
        <v>0</v>
      </c>
      <c r="Y153" s="27">
        <v>603</v>
      </c>
      <c r="Z153" s="159">
        <v>6.9</v>
      </c>
      <c r="AA153" s="221">
        <v>-2.8</v>
      </c>
      <c r="AB153" s="222">
        <v>81</v>
      </c>
      <c r="AC153" s="152">
        <v>0</v>
      </c>
      <c r="AD153" s="31">
        <f t="shared" si="94"/>
        <v>455</v>
      </c>
      <c r="AE153" s="186">
        <v>4.8</v>
      </c>
      <c r="AF153" s="223">
        <v>0.3</v>
      </c>
      <c r="AG153" s="220">
        <v>91</v>
      </c>
      <c r="AH153" s="162">
        <v>0</v>
      </c>
      <c r="AI153" s="27">
        <v>647</v>
      </c>
      <c r="AJ153" s="193">
        <v>4</v>
      </c>
      <c r="AK153" s="224">
        <v>-1.7</v>
      </c>
      <c r="AL153" s="222">
        <v>43</v>
      </c>
      <c r="AM153" s="152">
        <v>0</v>
      </c>
      <c r="AN153" s="31">
        <f t="shared" si="95"/>
        <v>326</v>
      </c>
      <c r="AO153" s="186">
        <v>6.6</v>
      </c>
      <c r="AP153" s="223">
        <v>0</v>
      </c>
      <c r="AQ153" s="220">
        <v>146</v>
      </c>
      <c r="AR153" s="162">
        <v>0</v>
      </c>
      <c r="AS153" s="27">
        <f t="shared" si="96"/>
        <v>36</v>
      </c>
      <c r="AT153" s="193">
        <v>6</v>
      </c>
      <c r="AU153" s="224">
        <v>-4</v>
      </c>
      <c r="AV153" s="151">
        <v>61</v>
      </c>
      <c r="AW153" s="152">
        <v>9</v>
      </c>
      <c r="AX153" s="31">
        <f t="shared" si="97"/>
        <v>411</v>
      </c>
      <c r="AY153" s="186">
        <v>6.4</v>
      </c>
      <c r="AZ153" s="190">
        <v>0.2</v>
      </c>
      <c r="BA153" s="32">
        <v>64</v>
      </c>
      <c r="BB153" s="27">
        <v>8</v>
      </c>
      <c r="BC153" s="27">
        <f t="shared" si="98"/>
        <v>669</v>
      </c>
      <c r="BD153" s="169">
        <v>2.1</v>
      </c>
      <c r="BE153" s="170">
        <v>-0.5</v>
      </c>
      <c r="BF153" s="29">
        <v>14</v>
      </c>
      <c r="BG153" s="47">
        <v>0</v>
      </c>
      <c r="BH153" s="31">
        <f t="shared" si="99"/>
        <v>303</v>
      </c>
      <c r="BI153" s="178">
        <v>5.6</v>
      </c>
      <c r="BJ153" s="179">
        <v>0.9</v>
      </c>
      <c r="BK153" s="27">
        <v>92</v>
      </c>
      <c r="BL153" s="27">
        <v>1</v>
      </c>
      <c r="BM153" s="27">
        <f t="shared" si="100"/>
        <v>707</v>
      </c>
      <c r="BN153" s="169">
        <v>2.8</v>
      </c>
      <c r="BO153" s="170">
        <v>-2.9</v>
      </c>
      <c r="BP153" s="29">
        <v>61</v>
      </c>
      <c r="BQ153" s="47">
        <v>2</v>
      </c>
      <c r="BR153" s="31">
        <f t="shared" si="101"/>
        <v>430</v>
      </c>
      <c r="BS153" s="178">
        <v>2.6</v>
      </c>
      <c r="BT153" s="179">
        <v>-0.4</v>
      </c>
      <c r="BU153" s="27">
        <v>43</v>
      </c>
      <c r="BV153" s="27">
        <v>0</v>
      </c>
      <c r="BW153" s="27">
        <f t="shared" si="102"/>
        <v>476</v>
      </c>
      <c r="BX153" s="169">
        <v>3</v>
      </c>
      <c r="BY153" s="170">
        <v>-8.4</v>
      </c>
      <c r="BZ153" s="29">
        <v>70</v>
      </c>
      <c r="CA153" s="47">
        <v>0</v>
      </c>
      <c r="CB153" s="31">
        <f t="shared" si="103"/>
        <v>461</v>
      </c>
      <c r="CC153" s="178">
        <v>4</v>
      </c>
      <c r="CD153" s="179">
        <v>-4.0999999999999996</v>
      </c>
      <c r="CE153" s="27">
        <v>81</v>
      </c>
      <c r="CF153" s="27">
        <v>8</v>
      </c>
      <c r="CG153" s="27">
        <f t="shared" si="104"/>
        <v>643</v>
      </c>
      <c r="CH153" s="169">
        <v>-0.2</v>
      </c>
      <c r="CI153" s="170">
        <v>-7.5</v>
      </c>
      <c r="CJ153" s="29">
        <v>47</v>
      </c>
      <c r="CK153" s="47">
        <v>0</v>
      </c>
      <c r="CL153" s="31">
        <f t="shared" si="105"/>
        <v>401</v>
      </c>
      <c r="CM153" s="178">
        <v>1</v>
      </c>
      <c r="CN153" s="179">
        <v>-5.5</v>
      </c>
      <c r="CO153" s="32">
        <v>66</v>
      </c>
      <c r="CP153" s="27">
        <v>0</v>
      </c>
      <c r="CQ153" s="27">
        <f t="shared" si="106"/>
        <v>490</v>
      </c>
      <c r="CR153" s="169">
        <v>1.2</v>
      </c>
      <c r="CS153" s="170">
        <v>-1.8</v>
      </c>
      <c r="CT153" s="29">
        <v>41</v>
      </c>
      <c r="CU153" s="47">
        <v>2</v>
      </c>
      <c r="CV153" s="31">
        <f t="shared" si="107"/>
        <v>353</v>
      </c>
      <c r="CW153" s="178">
        <v>2.7</v>
      </c>
      <c r="CX153" s="179">
        <v>-0.6</v>
      </c>
      <c r="CY153" s="32">
        <v>117</v>
      </c>
      <c r="CZ153" s="27">
        <v>3</v>
      </c>
      <c r="DA153" s="125">
        <f t="shared" si="108"/>
        <v>663</v>
      </c>
      <c r="DB153" s="120">
        <v>140</v>
      </c>
      <c r="DC153" s="85">
        <v>1</v>
      </c>
      <c r="DD153" s="85">
        <f t="shared" si="109"/>
        <v>796</v>
      </c>
      <c r="DE153" s="169">
        <v>-0.2</v>
      </c>
      <c r="DF153" s="170">
        <v>-12.5</v>
      </c>
      <c r="DG153" s="29">
        <v>95</v>
      </c>
      <c r="DH153" s="47">
        <v>3</v>
      </c>
      <c r="DI153" s="31">
        <f t="shared" si="111"/>
        <v>447</v>
      </c>
      <c r="DJ153" s="178">
        <v>0.5</v>
      </c>
      <c r="DK153" s="179">
        <v>-5.7</v>
      </c>
      <c r="DL153" s="32">
        <v>140</v>
      </c>
      <c r="DM153" s="27">
        <v>1</v>
      </c>
      <c r="DN153" s="27">
        <v>796</v>
      </c>
      <c r="DO153" s="27">
        <v>147</v>
      </c>
      <c r="DP153" s="270" t="s">
        <v>69</v>
      </c>
      <c r="DQ153" s="27">
        <v>1028</v>
      </c>
      <c r="DR153" s="169">
        <v>4</v>
      </c>
      <c r="DS153" s="170">
        <v>-4.7</v>
      </c>
      <c r="DT153" s="29">
        <v>125</v>
      </c>
      <c r="DU153" s="30" t="s">
        <v>68</v>
      </c>
      <c r="DV153" s="31">
        <v>580</v>
      </c>
      <c r="DW153" s="178">
        <v>6.5</v>
      </c>
      <c r="DX153" s="179">
        <v>-5.7</v>
      </c>
      <c r="DY153" s="32">
        <v>147</v>
      </c>
      <c r="DZ153" s="270" t="s">
        <v>69</v>
      </c>
      <c r="EA153" s="125">
        <v>957</v>
      </c>
      <c r="EB153" s="32">
        <v>147</v>
      </c>
      <c r="EC153" s="270" t="s">
        <v>69</v>
      </c>
      <c r="ED153" s="27">
        <f t="shared" si="91"/>
        <v>1028</v>
      </c>
      <c r="EE153" s="169">
        <v>0.4</v>
      </c>
      <c r="EF153" s="170">
        <v>-6.4</v>
      </c>
      <c r="EG153" s="29">
        <v>53</v>
      </c>
      <c r="EH153" s="270" t="s">
        <v>69</v>
      </c>
      <c r="EI153" s="31">
        <v>339</v>
      </c>
      <c r="EJ153" s="178">
        <v>0.8</v>
      </c>
      <c r="EK153" s="179">
        <v>-3.8</v>
      </c>
      <c r="EL153" s="32">
        <v>85</v>
      </c>
      <c r="EM153" s="27">
        <v>1</v>
      </c>
      <c r="EN153" s="27">
        <v>574</v>
      </c>
      <c r="EO153" s="169">
        <v>1</v>
      </c>
      <c r="EP153" s="170">
        <v>-5.2</v>
      </c>
      <c r="EQ153" s="32">
        <v>60</v>
      </c>
      <c r="ER153" s="270" t="s">
        <v>69</v>
      </c>
      <c r="ES153" s="27">
        <v>563</v>
      </c>
      <c r="ET153" s="169">
        <v>4.4000000000000004</v>
      </c>
      <c r="EU153" s="169">
        <v>-6</v>
      </c>
      <c r="EV153" s="112">
        <f t="shared" si="62"/>
        <v>654.125</v>
      </c>
    </row>
    <row r="154" spans="1:152" ht="15.75">
      <c r="A154" s="293"/>
      <c r="B154" s="26">
        <v>40981</v>
      </c>
      <c r="C154" s="27">
        <v>80</v>
      </c>
      <c r="D154" s="34">
        <v>0</v>
      </c>
      <c r="E154" s="27">
        <f t="shared" si="112"/>
        <v>646</v>
      </c>
      <c r="F154" s="169">
        <v>9.9</v>
      </c>
      <c r="G154" s="170">
        <v>1.7</v>
      </c>
      <c r="H154" s="29">
        <v>47</v>
      </c>
      <c r="I154" s="47">
        <v>0</v>
      </c>
      <c r="J154" s="31">
        <f t="shared" si="110"/>
        <v>362</v>
      </c>
      <c r="K154" s="178">
        <v>10</v>
      </c>
      <c r="L154" s="179">
        <v>3.4</v>
      </c>
      <c r="M154" s="27">
        <v>62</v>
      </c>
      <c r="N154" s="34">
        <v>0</v>
      </c>
      <c r="O154" s="27">
        <f t="shared" si="92"/>
        <v>581</v>
      </c>
      <c r="P154" s="169">
        <v>1.4</v>
      </c>
      <c r="Q154" s="170">
        <v>-5</v>
      </c>
      <c r="R154" s="29">
        <v>74</v>
      </c>
      <c r="S154" s="47">
        <v>0</v>
      </c>
      <c r="T154" s="31">
        <f t="shared" si="93"/>
        <v>435</v>
      </c>
      <c r="U154" s="178">
        <v>1</v>
      </c>
      <c r="V154" s="179">
        <v>-2.1</v>
      </c>
      <c r="W154" s="220">
        <v>61</v>
      </c>
      <c r="X154" s="162">
        <v>0</v>
      </c>
      <c r="Y154" s="27">
        <v>603</v>
      </c>
      <c r="Z154" s="159">
        <v>11.5</v>
      </c>
      <c r="AA154" s="221">
        <v>1.2</v>
      </c>
      <c r="AB154" s="222">
        <v>80</v>
      </c>
      <c r="AC154" s="152">
        <v>1</v>
      </c>
      <c r="AD154" s="31">
        <f t="shared" si="94"/>
        <v>456</v>
      </c>
      <c r="AE154" s="186">
        <v>6.9</v>
      </c>
      <c r="AF154" s="223">
        <v>-0.7</v>
      </c>
      <c r="AG154" s="220">
        <v>89</v>
      </c>
      <c r="AH154" s="162">
        <v>1</v>
      </c>
      <c r="AI154" s="27">
        <v>648</v>
      </c>
      <c r="AJ154" s="193">
        <v>5.5</v>
      </c>
      <c r="AK154" s="224">
        <v>-4</v>
      </c>
      <c r="AL154" s="222">
        <v>40</v>
      </c>
      <c r="AM154" s="152">
        <v>0</v>
      </c>
      <c r="AN154" s="31">
        <f t="shared" si="95"/>
        <v>326</v>
      </c>
      <c r="AO154" s="186">
        <v>8.9</v>
      </c>
      <c r="AP154" s="223">
        <v>-3.5</v>
      </c>
      <c r="AQ154" s="220">
        <v>142</v>
      </c>
      <c r="AR154" s="162">
        <v>0</v>
      </c>
      <c r="AS154" s="27">
        <f t="shared" si="96"/>
        <v>36</v>
      </c>
      <c r="AT154" s="193">
        <v>5.9</v>
      </c>
      <c r="AU154" s="224">
        <v>-7.6</v>
      </c>
      <c r="AV154" s="151">
        <v>54</v>
      </c>
      <c r="AW154" s="152">
        <v>0</v>
      </c>
      <c r="AX154" s="31">
        <f t="shared" si="97"/>
        <v>411</v>
      </c>
      <c r="AY154" s="186">
        <v>6.3</v>
      </c>
      <c r="AZ154" s="190">
        <v>-1.9</v>
      </c>
      <c r="BA154" s="32">
        <v>59</v>
      </c>
      <c r="BB154" s="34">
        <v>0</v>
      </c>
      <c r="BC154" s="27">
        <f t="shared" si="98"/>
        <v>669</v>
      </c>
      <c r="BD154" s="169">
        <v>2.7</v>
      </c>
      <c r="BE154" s="170">
        <v>-0.4</v>
      </c>
      <c r="BF154" s="29">
        <v>12</v>
      </c>
      <c r="BG154" s="47">
        <v>0</v>
      </c>
      <c r="BH154" s="31">
        <f t="shared" si="99"/>
        <v>303</v>
      </c>
      <c r="BI154" s="178">
        <v>3.4</v>
      </c>
      <c r="BJ154" s="179">
        <v>0.6</v>
      </c>
      <c r="BK154" s="27">
        <v>90</v>
      </c>
      <c r="BL154" s="34">
        <v>0</v>
      </c>
      <c r="BM154" s="27">
        <f t="shared" si="100"/>
        <v>707</v>
      </c>
      <c r="BN154" s="169">
        <v>6.9</v>
      </c>
      <c r="BO154" s="170">
        <v>-2</v>
      </c>
      <c r="BP154" s="29">
        <v>59</v>
      </c>
      <c r="BQ154" s="47">
        <v>1</v>
      </c>
      <c r="BR154" s="31">
        <f t="shared" si="101"/>
        <v>431</v>
      </c>
      <c r="BS154" s="178">
        <v>8.9</v>
      </c>
      <c r="BT154" s="179">
        <v>-0.5</v>
      </c>
      <c r="BU154" s="27">
        <v>42</v>
      </c>
      <c r="BV154" s="34">
        <v>0</v>
      </c>
      <c r="BW154" s="27">
        <f t="shared" si="102"/>
        <v>476</v>
      </c>
      <c r="BX154" s="169">
        <v>3.2</v>
      </c>
      <c r="BY154" s="170">
        <v>-8</v>
      </c>
      <c r="BZ154" s="29">
        <v>68</v>
      </c>
      <c r="CA154" s="47">
        <v>0</v>
      </c>
      <c r="CB154" s="31">
        <f t="shared" si="103"/>
        <v>461</v>
      </c>
      <c r="CC154" s="178">
        <v>5.5</v>
      </c>
      <c r="CD154" s="179">
        <v>-4</v>
      </c>
      <c r="CE154" s="27">
        <v>78</v>
      </c>
      <c r="CF154" s="34">
        <v>3</v>
      </c>
      <c r="CG154" s="27">
        <f t="shared" si="104"/>
        <v>646</v>
      </c>
      <c r="CH154" s="169">
        <v>4.5</v>
      </c>
      <c r="CI154" s="170">
        <v>-10</v>
      </c>
      <c r="CJ154" s="29">
        <v>47</v>
      </c>
      <c r="CK154" s="47">
        <v>0</v>
      </c>
      <c r="CL154" s="31">
        <f t="shared" si="105"/>
        <v>401</v>
      </c>
      <c r="CM154" s="178">
        <v>3.1</v>
      </c>
      <c r="CN154" s="179">
        <v>-6.6</v>
      </c>
      <c r="CO154" s="32">
        <v>70</v>
      </c>
      <c r="CP154" s="34">
        <v>4</v>
      </c>
      <c r="CQ154" s="27">
        <f t="shared" si="106"/>
        <v>494</v>
      </c>
      <c r="CR154" s="169">
        <v>2.2000000000000002</v>
      </c>
      <c r="CS154" s="170">
        <v>-1.7</v>
      </c>
      <c r="CT154" s="29">
        <v>44</v>
      </c>
      <c r="CU154" s="47">
        <v>4</v>
      </c>
      <c r="CV154" s="31">
        <f t="shared" si="107"/>
        <v>357</v>
      </c>
      <c r="CW154" s="178">
        <v>3.5</v>
      </c>
      <c r="CX154" s="179">
        <v>-0.8</v>
      </c>
      <c r="CY154" s="32">
        <v>113</v>
      </c>
      <c r="CZ154" s="34">
        <v>0</v>
      </c>
      <c r="DA154" s="125">
        <f t="shared" si="108"/>
        <v>663</v>
      </c>
      <c r="DB154" s="120">
        <v>126</v>
      </c>
      <c r="DC154" s="85">
        <v>0</v>
      </c>
      <c r="DD154" s="85">
        <f t="shared" si="109"/>
        <v>796</v>
      </c>
      <c r="DE154" s="169">
        <v>2.2000000000000002</v>
      </c>
      <c r="DF154" s="170">
        <v>-6</v>
      </c>
      <c r="DG154" s="29">
        <v>91</v>
      </c>
      <c r="DH154" s="47">
        <v>0</v>
      </c>
      <c r="DI154" s="31">
        <f t="shared" si="111"/>
        <v>447</v>
      </c>
      <c r="DJ154" s="178">
        <v>2.6</v>
      </c>
      <c r="DK154" s="179">
        <v>-3</v>
      </c>
      <c r="DL154" s="32">
        <v>126</v>
      </c>
      <c r="DM154" s="28" t="s">
        <v>68</v>
      </c>
      <c r="DN154" s="27">
        <v>796</v>
      </c>
      <c r="DO154" s="27">
        <v>145</v>
      </c>
      <c r="DP154" s="270" t="s">
        <v>69</v>
      </c>
      <c r="DQ154" s="27">
        <v>1028</v>
      </c>
      <c r="DR154" s="169">
        <v>3.9</v>
      </c>
      <c r="DS154" s="170">
        <v>-2.8</v>
      </c>
      <c r="DT154" s="29">
        <v>114</v>
      </c>
      <c r="DU154" s="30" t="s">
        <v>68</v>
      </c>
      <c r="DV154" s="31">
        <v>580</v>
      </c>
      <c r="DW154" s="178">
        <v>9</v>
      </c>
      <c r="DX154" s="179">
        <v>-1.8</v>
      </c>
      <c r="DY154" s="32">
        <v>145</v>
      </c>
      <c r="DZ154" s="270" t="s">
        <v>69</v>
      </c>
      <c r="EA154" s="125">
        <v>957</v>
      </c>
      <c r="EB154" s="32">
        <v>145</v>
      </c>
      <c r="EC154" s="270" t="s">
        <v>69</v>
      </c>
      <c r="ED154" s="27">
        <f t="shared" si="91"/>
        <v>1028</v>
      </c>
      <c r="EE154" s="169">
        <v>0</v>
      </c>
      <c r="EF154" s="170">
        <v>-5.7</v>
      </c>
      <c r="EG154" s="29">
        <v>56</v>
      </c>
      <c r="EH154" s="31">
        <v>4</v>
      </c>
      <c r="EI154" s="31">
        <v>343</v>
      </c>
      <c r="EJ154" s="178">
        <v>0.6</v>
      </c>
      <c r="EK154" s="179">
        <v>-3.4</v>
      </c>
      <c r="EL154" s="32">
        <v>82</v>
      </c>
      <c r="EM154" s="27">
        <v>2</v>
      </c>
      <c r="EN154" s="27">
        <v>576</v>
      </c>
      <c r="EO154" s="169">
        <v>5.5</v>
      </c>
      <c r="EP154" s="170">
        <v>0.9</v>
      </c>
      <c r="EQ154" s="32">
        <v>56</v>
      </c>
      <c r="ER154" s="270" t="s">
        <v>69</v>
      </c>
      <c r="ES154" s="27">
        <v>563</v>
      </c>
      <c r="ET154" s="169">
        <v>6.6</v>
      </c>
      <c r="EU154" s="169">
        <v>3.7</v>
      </c>
      <c r="EV154" s="112">
        <f t="shared" si="62"/>
        <v>655.25</v>
      </c>
    </row>
    <row r="155" spans="1:152" ht="15.75">
      <c r="A155" s="293"/>
      <c r="B155" s="40">
        <v>40982</v>
      </c>
      <c r="C155" s="27">
        <v>76</v>
      </c>
      <c r="D155" s="27">
        <v>1</v>
      </c>
      <c r="E155" s="27">
        <f t="shared" si="112"/>
        <v>647</v>
      </c>
      <c r="F155" s="169">
        <v>2.9</v>
      </c>
      <c r="G155" s="170">
        <v>-0.8</v>
      </c>
      <c r="H155" s="29">
        <v>43</v>
      </c>
      <c r="I155" s="31">
        <v>0</v>
      </c>
      <c r="J155" s="31">
        <f t="shared" si="110"/>
        <v>362</v>
      </c>
      <c r="K155" s="178">
        <v>3.8</v>
      </c>
      <c r="L155" s="179">
        <v>0.3</v>
      </c>
      <c r="M155" s="27">
        <v>63</v>
      </c>
      <c r="N155" s="27">
        <v>3</v>
      </c>
      <c r="O155" s="27">
        <f t="shared" si="92"/>
        <v>584</v>
      </c>
      <c r="P155" s="169">
        <v>4.3</v>
      </c>
      <c r="Q155" s="170">
        <v>-5.8</v>
      </c>
      <c r="R155" s="29">
        <v>74</v>
      </c>
      <c r="S155" s="31">
        <v>1</v>
      </c>
      <c r="T155" s="31">
        <f t="shared" si="93"/>
        <v>436</v>
      </c>
      <c r="U155" s="178">
        <v>4.9000000000000004</v>
      </c>
      <c r="V155" s="179">
        <v>-3.9</v>
      </c>
      <c r="W155" s="220">
        <v>53</v>
      </c>
      <c r="X155" s="162">
        <v>0</v>
      </c>
      <c r="Y155" s="27">
        <v>603</v>
      </c>
      <c r="Z155" s="159">
        <v>4.2</v>
      </c>
      <c r="AA155" s="221">
        <v>-3.3</v>
      </c>
      <c r="AB155" s="222">
        <v>76</v>
      </c>
      <c r="AC155" s="152">
        <v>0</v>
      </c>
      <c r="AD155" s="31">
        <f t="shared" si="94"/>
        <v>456</v>
      </c>
      <c r="AE155" s="186">
        <v>6.7</v>
      </c>
      <c r="AF155" s="223">
        <v>1.4</v>
      </c>
      <c r="AG155" s="220">
        <v>85</v>
      </c>
      <c r="AH155" s="162">
        <v>0</v>
      </c>
      <c r="AI155" s="27">
        <v>648</v>
      </c>
      <c r="AJ155" s="193">
        <v>6.2</v>
      </c>
      <c r="AK155" s="224">
        <v>0.1</v>
      </c>
      <c r="AL155" s="222">
        <v>37</v>
      </c>
      <c r="AM155" s="152">
        <v>0</v>
      </c>
      <c r="AN155" s="31">
        <f t="shared" si="95"/>
        <v>326</v>
      </c>
      <c r="AO155" s="186">
        <v>9.4</v>
      </c>
      <c r="AP155" s="223">
        <v>2.4</v>
      </c>
      <c r="AQ155" s="220">
        <v>140</v>
      </c>
      <c r="AR155" s="162">
        <v>0</v>
      </c>
      <c r="AS155" s="27">
        <f t="shared" si="96"/>
        <v>36</v>
      </c>
      <c r="AT155" s="193">
        <v>9.1</v>
      </c>
      <c r="AU155" s="224">
        <v>-0.2</v>
      </c>
      <c r="AV155" s="151">
        <v>51</v>
      </c>
      <c r="AW155" s="152">
        <v>0</v>
      </c>
      <c r="AX155" s="31">
        <f t="shared" si="97"/>
        <v>411</v>
      </c>
      <c r="AY155" s="186">
        <v>3.7</v>
      </c>
      <c r="AZ155" s="190">
        <v>-2</v>
      </c>
      <c r="BA155" s="32">
        <v>60</v>
      </c>
      <c r="BB155" s="27">
        <v>1</v>
      </c>
      <c r="BC155" s="27">
        <f t="shared" si="98"/>
        <v>670</v>
      </c>
      <c r="BD155" s="169">
        <v>3.1</v>
      </c>
      <c r="BE155" s="170">
        <v>-4</v>
      </c>
      <c r="BF155" s="29">
        <v>12</v>
      </c>
      <c r="BG155" s="31">
        <v>0</v>
      </c>
      <c r="BH155" s="31">
        <f t="shared" si="99"/>
        <v>303</v>
      </c>
      <c r="BI155" s="178">
        <v>4.2</v>
      </c>
      <c r="BJ155" s="179">
        <v>-3</v>
      </c>
      <c r="BK155" s="27">
        <v>83</v>
      </c>
      <c r="BL155" s="27">
        <v>0</v>
      </c>
      <c r="BM155" s="27">
        <f t="shared" si="100"/>
        <v>707</v>
      </c>
      <c r="BN155" s="169">
        <v>6.9</v>
      </c>
      <c r="BO155" s="170">
        <v>1.1000000000000001</v>
      </c>
      <c r="BP155" s="29">
        <v>56</v>
      </c>
      <c r="BQ155" s="31">
        <v>0</v>
      </c>
      <c r="BR155" s="31">
        <f t="shared" si="101"/>
        <v>431</v>
      </c>
      <c r="BS155" s="178">
        <v>6</v>
      </c>
      <c r="BT155" s="179">
        <v>2.2000000000000002</v>
      </c>
      <c r="BU155" s="27">
        <v>41</v>
      </c>
      <c r="BV155" s="27">
        <v>0</v>
      </c>
      <c r="BW155" s="27">
        <f t="shared" si="102"/>
        <v>476</v>
      </c>
      <c r="BX155" s="169">
        <v>4.4000000000000004</v>
      </c>
      <c r="BY155" s="170">
        <v>-6.1</v>
      </c>
      <c r="BZ155" s="29">
        <v>65</v>
      </c>
      <c r="CA155" s="31">
        <v>0</v>
      </c>
      <c r="CB155" s="31">
        <f t="shared" si="103"/>
        <v>461</v>
      </c>
      <c r="CC155" s="178">
        <v>5.0999999999999996</v>
      </c>
      <c r="CD155" s="179">
        <v>-2</v>
      </c>
      <c r="CE155" s="27">
        <v>75</v>
      </c>
      <c r="CF155" s="27">
        <v>2</v>
      </c>
      <c r="CG155" s="27">
        <f t="shared" si="104"/>
        <v>648</v>
      </c>
      <c r="CH155" s="169">
        <v>6.7</v>
      </c>
      <c r="CI155" s="170">
        <v>-2.9</v>
      </c>
      <c r="CJ155" s="29">
        <v>45</v>
      </c>
      <c r="CK155" s="31">
        <v>0</v>
      </c>
      <c r="CL155" s="31">
        <f t="shared" si="105"/>
        <v>401</v>
      </c>
      <c r="CM155" s="178">
        <v>7.5</v>
      </c>
      <c r="CN155" s="179">
        <v>-2.2999999999999998</v>
      </c>
      <c r="CO155" s="32">
        <v>67</v>
      </c>
      <c r="CP155" s="27">
        <v>3</v>
      </c>
      <c r="CQ155" s="27">
        <f t="shared" si="106"/>
        <v>497</v>
      </c>
      <c r="CR155" s="169">
        <v>4.0999999999999996</v>
      </c>
      <c r="CS155" s="170">
        <v>-2.7</v>
      </c>
      <c r="CT155" s="29">
        <v>50</v>
      </c>
      <c r="CU155" s="31">
        <v>10</v>
      </c>
      <c r="CV155" s="31">
        <f t="shared" si="107"/>
        <v>367</v>
      </c>
      <c r="CW155" s="178">
        <v>4.9000000000000004</v>
      </c>
      <c r="CX155" s="179">
        <v>0.2</v>
      </c>
      <c r="CY155" s="32">
        <v>110</v>
      </c>
      <c r="CZ155" s="27">
        <v>0</v>
      </c>
      <c r="DA155" s="125">
        <f t="shared" si="108"/>
        <v>663</v>
      </c>
      <c r="DB155" s="120">
        <v>124</v>
      </c>
      <c r="DC155" s="85">
        <v>5</v>
      </c>
      <c r="DD155" s="85">
        <f t="shared" si="109"/>
        <v>801</v>
      </c>
      <c r="DE155" s="169">
        <v>2</v>
      </c>
      <c r="DF155" s="170">
        <v>-3.7</v>
      </c>
      <c r="DG155" s="29">
        <v>87</v>
      </c>
      <c r="DH155" s="31">
        <v>0</v>
      </c>
      <c r="DI155" s="31">
        <f t="shared" si="111"/>
        <v>447</v>
      </c>
      <c r="DJ155" s="178">
        <v>2</v>
      </c>
      <c r="DK155" s="179">
        <v>-1.6</v>
      </c>
      <c r="DL155" s="32">
        <v>124</v>
      </c>
      <c r="DM155" s="27">
        <v>5</v>
      </c>
      <c r="DN155" s="27">
        <v>801</v>
      </c>
      <c r="DO155" s="27">
        <v>143</v>
      </c>
      <c r="DP155" s="270" t="s">
        <v>69</v>
      </c>
      <c r="DQ155" s="27">
        <v>1028</v>
      </c>
      <c r="DR155" s="169">
        <v>-2.2999999999999998</v>
      </c>
      <c r="DS155" s="170">
        <v>-6.3</v>
      </c>
      <c r="DT155" s="29">
        <v>113</v>
      </c>
      <c r="DU155" s="31">
        <v>5</v>
      </c>
      <c r="DV155" s="31">
        <v>585</v>
      </c>
      <c r="DW155" s="178">
        <v>-1.2</v>
      </c>
      <c r="DX155" s="179">
        <v>-4.8</v>
      </c>
      <c r="DY155" s="32">
        <v>143</v>
      </c>
      <c r="DZ155" s="270" t="s">
        <v>69</v>
      </c>
      <c r="EA155" s="125">
        <v>957</v>
      </c>
      <c r="EB155" s="32">
        <v>143</v>
      </c>
      <c r="EC155" s="270" t="s">
        <v>69</v>
      </c>
      <c r="ED155" s="27">
        <f t="shared" si="91"/>
        <v>1028</v>
      </c>
      <c r="EE155" s="169">
        <v>2.1</v>
      </c>
      <c r="EF155" s="170">
        <v>-9.9</v>
      </c>
      <c r="EG155" s="29">
        <v>52</v>
      </c>
      <c r="EH155" s="31">
        <v>1</v>
      </c>
      <c r="EI155" s="31">
        <v>344</v>
      </c>
      <c r="EJ155" s="178">
        <v>3.9</v>
      </c>
      <c r="EK155" s="179">
        <v>-6.4</v>
      </c>
      <c r="EL155" s="32">
        <v>74</v>
      </c>
      <c r="EM155" s="270" t="s">
        <v>69</v>
      </c>
      <c r="EN155" s="27">
        <v>576</v>
      </c>
      <c r="EO155" s="169">
        <v>5.9</v>
      </c>
      <c r="EP155" s="170">
        <v>0</v>
      </c>
      <c r="EQ155" s="32">
        <v>63</v>
      </c>
      <c r="ER155" s="27">
        <v>9</v>
      </c>
      <c r="ES155" s="27">
        <v>572</v>
      </c>
      <c r="ET155" s="169">
        <v>-1.5</v>
      </c>
      <c r="EU155" s="169">
        <v>-5.2</v>
      </c>
      <c r="EV155" s="112">
        <f t="shared" si="62"/>
        <v>657.625</v>
      </c>
    </row>
    <row r="156" spans="1:152" s="133" customFormat="1" ht="15.75">
      <c r="A156" s="293"/>
      <c r="B156" s="26">
        <v>40983</v>
      </c>
      <c r="C156" s="27">
        <v>74</v>
      </c>
      <c r="D156" s="27">
        <v>0</v>
      </c>
      <c r="E156" s="27">
        <f t="shared" si="112"/>
        <v>647</v>
      </c>
      <c r="F156" s="169">
        <v>2.7</v>
      </c>
      <c r="G156" s="170">
        <v>-2.8</v>
      </c>
      <c r="H156" s="29">
        <v>48</v>
      </c>
      <c r="I156" s="47">
        <v>6</v>
      </c>
      <c r="J156" s="31">
        <f t="shared" si="110"/>
        <v>368</v>
      </c>
      <c r="K156" s="178">
        <v>3.2</v>
      </c>
      <c r="L156" s="179">
        <v>-0.3</v>
      </c>
      <c r="M156" s="27">
        <v>67</v>
      </c>
      <c r="N156" s="27">
        <v>9</v>
      </c>
      <c r="O156" s="27">
        <f t="shared" si="92"/>
        <v>593</v>
      </c>
      <c r="P156" s="169">
        <v>5.0999999999999996</v>
      </c>
      <c r="Q156" s="170">
        <v>-1.1000000000000001</v>
      </c>
      <c r="R156" s="29">
        <v>73</v>
      </c>
      <c r="S156" s="47">
        <v>3</v>
      </c>
      <c r="T156" s="31">
        <f t="shared" si="93"/>
        <v>439</v>
      </c>
      <c r="U156" s="178">
        <v>5.2</v>
      </c>
      <c r="V156" s="179">
        <v>-1.1000000000000001</v>
      </c>
      <c r="W156" s="220">
        <v>52</v>
      </c>
      <c r="X156" s="162">
        <v>0</v>
      </c>
      <c r="Y156" s="27">
        <v>603</v>
      </c>
      <c r="Z156" s="159">
        <v>7.6</v>
      </c>
      <c r="AA156" s="221">
        <v>-3.9</v>
      </c>
      <c r="AB156" s="222">
        <v>73</v>
      </c>
      <c r="AC156" s="152">
        <v>2</v>
      </c>
      <c r="AD156" s="31">
        <f t="shared" si="94"/>
        <v>458</v>
      </c>
      <c r="AE156" s="186">
        <v>2.5</v>
      </c>
      <c r="AF156" s="223">
        <v>0.3</v>
      </c>
      <c r="AG156" s="220">
        <v>82</v>
      </c>
      <c r="AH156" s="162">
        <v>2</v>
      </c>
      <c r="AI156" s="27">
        <v>650</v>
      </c>
      <c r="AJ156" s="193">
        <v>2.2000000000000002</v>
      </c>
      <c r="AK156" s="224">
        <v>-0.4</v>
      </c>
      <c r="AL156" s="222">
        <v>33</v>
      </c>
      <c r="AM156" s="152">
        <v>2</v>
      </c>
      <c r="AN156" s="31">
        <f t="shared" si="95"/>
        <v>328</v>
      </c>
      <c r="AO156" s="186">
        <v>9.8000000000000007</v>
      </c>
      <c r="AP156" s="223">
        <v>0.8</v>
      </c>
      <c r="AQ156" s="220">
        <v>138</v>
      </c>
      <c r="AR156" s="162">
        <v>0</v>
      </c>
      <c r="AS156" s="27">
        <f t="shared" si="96"/>
        <v>36</v>
      </c>
      <c r="AT156" s="193">
        <v>8.1999999999999993</v>
      </c>
      <c r="AU156" s="224">
        <v>-2.2999999999999998</v>
      </c>
      <c r="AV156" s="151">
        <v>50</v>
      </c>
      <c r="AW156" s="152">
        <v>0</v>
      </c>
      <c r="AX156" s="31">
        <f t="shared" si="97"/>
        <v>411</v>
      </c>
      <c r="AY156" s="186">
        <v>4</v>
      </c>
      <c r="AZ156" s="190">
        <v>-3.3</v>
      </c>
      <c r="BA156" s="32">
        <v>60</v>
      </c>
      <c r="BB156" s="27">
        <v>2</v>
      </c>
      <c r="BC156" s="27">
        <f t="shared" si="98"/>
        <v>672</v>
      </c>
      <c r="BD156" s="169">
        <v>4.2</v>
      </c>
      <c r="BE156" s="170">
        <v>-2.5</v>
      </c>
      <c r="BF156" s="29">
        <v>14</v>
      </c>
      <c r="BG156" s="47">
        <v>3</v>
      </c>
      <c r="BH156" s="31">
        <f t="shared" si="99"/>
        <v>306</v>
      </c>
      <c r="BI156" s="178">
        <v>4.9000000000000004</v>
      </c>
      <c r="BJ156" s="179">
        <v>0</v>
      </c>
      <c r="BK156" s="27">
        <v>77</v>
      </c>
      <c r="BL156" s="27">
        <v>0</v>
      </c>
      <c r="BM156" s="27">
        <f t="shared" si="100"/>
        <v>707</v>
      </c>
      <c r="BN156" s="169">
        <v>9.1999999999999993</v>
      </c>
      <c r="BO156" s="170">
        <v>0.1</v>
      </c>
      <c r="BP156" s="29">
        <v>53</v>
      </c>
      <c r="BQ156" s="47">
        <v>0</v>
      </c>
      <c r="BR156" s="31">
        <f t="shared" si="101"/>
        <v>431</v>
      </c>
      <c r="BS156" s="178">
        <v>8.4</v>
      </c>
      <c r="BT156" s="179">
        <v>0.8</v>
      </c>
      <c r="BU156" s="27">
        <v>39</v>
      </c>
      <c r="BV156" s="27">
        <v>0</v>
      </c>
      <c r="BW156" s="27">
        <f t="shared" si="102"/>
        <v>476</v>
      </c>
      <c r="BX156" s="169">
        <v>4</v>
      </c>
      <c r="BY156" s="170">
        <v>-5.8</v>
      </c>
      <c r="BZ156" s="29">
        <v>64</v>
      </c>
      <c r="CA156" s="47">
        <v>0</v>
      </c>
      <c r="CB156" s="31">
        <f t="shared" si="103"/>
        <v>461</v>
      </c>
      <c r="CC156" s="178">
        <v>3.8</v>
      </c>
      <c r="CD156" s="179">
        <v>-3.5</v>
      </c>
      <c r="CE156" s="27">
        <v>72</v>
      </c>
      <c r="CF156" s="27">
        <v>1</v>
      </c>
      <c r="CG156" s="27">
        <f t="shared" si="104"/>
        <v>649</v>
      </c>
      <c r="CH156" s="169">
        <v>2.8</v>
      </c>
      <c r="CI156" s="170">
        <v>-3.8</v>
      </c>
      <c r="CJ156" s="29">
        <v>42</v>
      </c>
      <c r="CK156" s="47">
        <v>0</v>
      </c>
      <c r="CL156" s="31">
        <f t="shared" si="105"/>
        <v>401</v>
      </c>
      <c r="CM156" s="178">
        <v>3.3</v>
      </c>
      <c r="CN156" s="179">
        <v>-1.5</v>
      </c>
      <c r="CO156" s="32">
        <v>63</v>
      </c>
      <c r="CP156" s="27">
        <v>0</v>
      </c>
      <c r="CQ156" s="27">
        <f t="shared" si="106"/>
        <v>497</v>
      </c>
      <c r="CR156" s="169">
        <v>4.4000000000000004</v>
      </c>
      <c r="CS156" s="170">
        <v>-3.4</v>
      </c>
      <c r="CT156" s="29">
        <v>43</v>
      </c>
      <c r="CU156" s="47">
        <v>0</v>
      </c>
      <c r="CV156" s="31">
        <f t="shared" si="107"/>
        <v>367</v>
      </c>
      <c r="CW156" s="178">
        <v>5.7</v>
      </c>
      <c r="CX156" s="179">
        <v>-1</v>
      </c>
      <c r="CY156" s="32">
        <v>107</v>
      </c>
      <c r="CZ156" s="27">
        <v>0</v>
      </c>
      <c r="DA156" s="125">
        <f t="shared" si="108"/>
        <v>663</v>
      </c>
      <c r="DB156" s="127">
        <v>124</v>
      </c>
      <c r="DC156" s="107">
        <v>5</v>
      </c>
      <c r="DD156" s="107">
        <f t="shared" si="109"/>
        <v>806</v>
      </c>
      <c r="DE156" s="169">
        <v>1.3</v>
      </c>
      <c r="DF156" s="170">
        <v>-8.4</v>
      </c>
      <c r="DG156" s="29">
        <v>85</v>
      </c>
      <c r="DH156" s="47">
        <v>1</v>
      </c>
      <c r="DI156" s="31">
        <f t="shared" si="111"/>
        <v>448</v>
      </c>
      <c r="DJ156" s="178">
        <v>2</v>
      </c>
      <c r="DK156" s="179">
        <v>-3.5</v>
      </c>
      <c r="DL156" s="32">
        <v>124</v>
      </c>
      <c r="DM156" s="27">
        <v>5</v>
      </c>
      <c r="DN156" s="27">
        <v>806</v>
      </c>
      <c r="DO156" s="27">
        <v>144</v>
      </c>
      <c r="DP156" s="27">
        <v>3</v>
      </c>
      <c r="DQ156" s="27">
        <v>1031</v>
      </c>
      <c r="DR156" s="169">
        <v>4.2</v>
      </c>
      <c r="DS156" s="170">
        <v>-5.3</v>
      </c>
      <c r="DT156" s="29">
        <v>110</v>
      </c>
      <c r="DU156" s="30" t="s">
        <v>68</v>
      </c>
      <c r="DV156" s="31">
        <v>585</v>
      </c>
      <c r="DW156" s="178">
        <v>5.7</v>
      </c>
      <c r="DX156" s="179">
        <v>-4.2</v>
      </c>
      <c r="DY156" s="32">
        <v>144</v>
      </c>
      <c r="DZ156" s="27">
        <v>3</v>
      </c>
      <c r="EA156" s="125">
        <v>960</v>
      </c>
      <c r="EB156" s="32">
        <v>144</v>
      </c>
      <c r="EC156" s="27">
        <v>3</v>
      </c>
      <c r="ED156" s="27">
        <f t="shared" si="91"/>
        <v>1031</v>
      </c>
      <c r="EE156" s="169">
        <v>2.8</v>
      </c>
      <c r="EF156" s="170">
        <v>-1.8</v>
      </c>
      <c r="EG156" s="29">
        <v>52</v>
      </c>
      <c r="EH156" s="31">
        <v>3</v>
      </c>
      <c r="EI156" s="31">
        <v>347</v>
      </c>
      <c r="EJ156" s="178">
        <v>3.2</v>
      </c>
      <c r="EK156" s="179">
        <v>-0.9</v>
      </c>
      <c r="EL156" s="32">
        <v>72</v>
      </c>
      <c r="EM156" s="27">
        <v>1</v>
      </c>
      <c r="EN156" s="27">
        <v>577</v>
      </c>
      <c r="EO156" s="169">
        <v>2.5</v>
      </c>
      <c r="EP156" s="170">
        <v>-3.5</v>
      </c>
      <c r="EQ156" s="32">
        <v>59</v>
      </c>
      <c r="ER156" s="270" t="s">
        <v>69</v>
      </c>
      <c r="ES156" s="27">
        <v>572</v>
      </c>
      <c r="ET156" s="169">
        <v>0.6</v>
      </c>
      <c r="EU156" s="169">
        <v>-5.7</v>
      </c>
      <c r="EV156" s="112">
        <f t="shared" si="62"/>
        <v>658.875</v>
      </c>
    </row>
    <row r="157" spans="1:152" ht="15.75">
      <c r="A157" s="293"/>
      <c r="B157" s="40">
        <v>40984</v>
      </c>
      <c r="C157" s="27">
        <v>74</v>
      </c>
      <c r="D157" s="27">
        <v>2</v>
      </c>
      <c r="E157" s="27">
        <f t="shared" si="112"/>
        <v>649</v>
      </c>
      <c r="F157" s="169">
        <v>1.4</v>
      </c>
      <c r="G157" s="170">
        <v>-2.8</v>
      </c>
      <c r="H157" s="29">
        <v>46</v>
      </c>
      <c r="I157" s="47">
        <v>2</v>
      </c>
      <c r="J157" s="31">
        <f t="shared" si="110"/>
        <v>370</v>
      </c>
      <c r="K157" s="178">
        <v>3.4</v>
      </c>
      <c r="L157" s="179">
        <v>-1.8</v>
      </c>
      <c r="M157" s="27">
        <v>60</v>
      </c>
      <c r="N157" s="27">
        <v>1</v>
      </c>
      <c r="O157" s="27">
        <f t="shared" si="92"/>
        <v>594</v>
      </c>
      <c r="P157" s="169">
        <v>5.3</v>
      </c>
      <c r="Q157" s="170">
        <v>-4.5999999999999996</v>
      </c>
      <c r="R157" s="29">
        <v>73</v>
      </c>
      <c r="S157" s="47">
        <v>4</v>
      </c>
      <c r="T157" s="31">
        <f t="shared" si="93"/>
        <v>443</v>
      </c>
      <c r="U157" s="178">
        <v>6.2</v>
      </c>
      <c r="V157" s="179">
        <v>-0.1</v>
      </c>
      <c r="W157" s="220">
        <v>49</v>
      </c>
      <c r="X157" s="162">
        <v>0</v>
      </c>
      <c r="Y157" s="27">
        <v>603</v>
      </c>
      <c r="Z157" s="159">
        <v>7.4</v>
      </c>
      <c r="AA157" s="221">
        <v>-0.4</v>
      </c>
      <c r="AB157" s="222">
        <v>76</v>
      </c>
      <c r="AC157" s="152">
        <v>7</v>
      </c>
      <c r="AD157" s="31">
        <f t="shared" si="94"/>
        <v>465</v>
      </c>
      <c r="AE157" s="186">
        <v>6.6</v>
      </c>
      <c r="AF157" s="223">
        <v>0.3</v>
      </c>
      <c r="AG157" s="220">
        <v>84</v>
      </c>
      <c r="AH157" s="162">
        <v>6</v>
      </c>
      <c r="AI157" s="27">
        <v>656</v>
      </c>
      <c r="AJ157" s="193">
        <v>6.3</v>
      </c>
      <c r="AK157" s="224">
        <v>-0.1</v>
      </c>
      <c r="AL157" s="222">
        <v>28</v>
      </c>
      <c r="AM157" s="152">
        <v>0</v>
      </c>
      <c r="AN157" s="31">
        <f t="shared" si="95"/>
        <v>328</v>
      </c>
      <c r="AO157" s="186">
        <v>12.2</v>
      </c>
      <c r="AP157" s="223">
        <v>0.2</v>
      </c>
      <c r="AQ157" s="220">
        <v>134</v>
      </c>
      <c r="AR157" s="162">
        <v>0</v>
      </c>
      <c r="AS157" s="27">
        <f t="shared" si="96"/>
        <v>36</v>
      </c>
      <c r="AT157" s="193">
        <v>9.3000000000000007</v>
      </c>
      <c r="AU157" s="224">
        <v>-4.4000000000000004</v>
      </c>
      <c r="AV157" s="151">
        <v>49</v>
      </c>
      <c r="AW157" s="152">
        <v>1</v>
      </c>
      <c r="AX157" s="31">
        <f t="shared" si="97"/>
        <v>412</v>
      </c>
      <c r="AY157" s="186">
        <v>2.2000000000000002</v>
      </c>
      <c r="AZ157" s="190">
        <v>-2.2000000000000002</v>
      </c>
      <c r="BA157" s="32">
        <v>63</v>
      </c>
      <c r="BB157" s="27">
        <v>6</v>
      </c>
      <c r="BC157" s="27">
        <f t="shared" si="98"/>
        <v>678</v>
      </c>
      <c r="BD157" s="169">
        <v>1.5</v>
      </c>
      <c r="BE157" s="170">
        <v>-2.2000000000000002</v>
      </c>
      <c r="BF157" s="29">
        <v>16</v>
      </c>
      <c r="BG157" s="47">
        <v>6</v>
      </c>
      <c r="BH157" s="31">
        <f t="shared" si="99"/>
        <v>312</v>
      </c>
      <c r="BI157" s="178">
        <v>3.3</v>
      </c>
      <c r="BJ157" s="179">
        <v>-0.5</v>
      </c>
      <c r="BK157" s="27">
        <v>76</v>
      </c>
      <c r="BL157" s="27">
        <v>7</v>
      </c>
      <c r="BM157" s="27">
        <f t="shared" si="100"/>
        <v>714</v>
      </c>
      <c r="BN157" s="169">
        <v>0.2</v>
      </c>
      <c r="BO157" s="170">
        <v>-6.1</v>
      </c>
      <c r="BP157" s="29">
        <v>53</v>
      </c>
      <c r="BQ157" s="47">
        <v>5</v>
      </c>
      <c r="BR157" s="31">
        <f t="shared" si="101"/>
        <v>436</v>
      </c>
      <c r="BS157" s="178">
        <v>1.1000000000000001</v>
      </c>
      <c r="BT157" s="179">
        <v>-5.4</v>
      </c>
      <c r="BU157" s="27">
        <v>37</v>
      </c>
      <c r="BV157" s="27">
        <v>0</v>
      </c>
      <c r="BW157" s="27">
        <f t="shared" si="102"/>
        <v>476</v>
      </c>
      <c r="BX157" s="169">
        <v>3.7</v>
      </c>
      <c r="BY157" s="170">
        <v>-5.5</v>
      </c>
      <c r="BZ157" s="29">
        <v>62</v>
      </c>
      <c r="CA157" s="31">
        <v>0</v>
      </c>
      <c r="CB157" s="31">
        <f t="shared" si="103"/>
        <v>461</v>
      </c>
      <c r="CC157" s="178">
        <v>3.7</v>
      </c>
      <c r="CD157" s="179">
        <v>0.9</v>
      </c>
      <c r="CE157" s="27">
        <v>70</v>
      </c>
      <c r="CF157" s="27">
        <v>0</v>
      </c>
      <c r="CG157" s="27">
        <f t="shared" si="104"/>
        <v>649</v>
      </c>
      <c r="CH157" s="169">
        <v>9.4</v>
      </c>
      <c r="CI157" s="170">
        <v>-5.9</v>
      </c>
      <c r="CJ157" s="29">
        <v>41</v>
      </c>
      <c r="CK157" s="31">
        <v>0</v>
      </c>
      <c r="CL157" s="31">
        <f t="shared" si="105"/>
        <v>401</v>
      </c>
      <c r="CM157" s="178">
        <v>11</v>
      </c>
      <c r="CN157" s="179">
        <v>-3.1</v>
      </c>
      <c r="CO157" s="32">
        <v>60</v>
      </c>
      <c r="CP157" s="27">
        <v>0</v>
      </c>
      <c r="CQ157" s="27">
        <f t="shared" si="106"/>
        <v>497</v>
      </c>
      <c r="CR157" s="169">
        <v>8.9</v>
      </c>
      <c r="CS157" s="170">
        <v>2</v>
      </c>
      <c r="CT157" s="29">
        <v>41</v>
      </c>
      <c r="CU157" s="31">
        <v>0</v>
      </c>
      <c r="CV157" s="31">
        <f t="shared" si="107"/>
        <v>367</v>
      </c>
      <c r="CW157" s="178">
        <v>9.9</v>
      </c>
      <c r="CX157" s="179">
        <v>2</v>
      </c>
      <c r="CY157" s="32">
        <v>110</v>
      </c>
      <c r="CZ157" s="27">
        <v>6</v>
      </c>
      <c r="DA157" s="125">
        <f t="shared" si="108"/>
        <v>669</v>
      </c>
      <c r="DB157" s="120">
        <v>120</v>
      </c>
      <c r="DC157" s="85">
        <v>2</v>
      </c>
      <c r="DD157" s="85">
        <f t="shared" si="109"/>
        <v>808</v>
      </c>
      <c r="DE157" s="169">
        <v>1.3</v>
      </c>
      <c r="DF157" s="170">
        <v>-4.7</v>
      </c>
      <c r="DG157" s="29">
        <v>87</v>
      </c>
      <c r="DH157" s="31">
        <v>4</v>
      </c>
      <c r="DI157" s="31">
        <f t="shared" si="111"/>
        <v>452</v>
      </c>
      <c r="DJ157" s="178">
        <v>2.7</v>
      </c>
      <c r="DK157" s="179">
        <v>-2.1</v>
      </c>
      <c r="DL157" s="32">
        <v>120</v>
      </c>
      <c r="DM157" s="27">
        <v>2</v>
      </c>
      <c r="DN157" s="27">
        <v>808</v>
      </c>
      <c r="DO157" s="27">
        <v>140</v>
      </c>
      <c r="DP157" s="27">
        <v>1</v>
      </c>
      <c r="DQ157" s="27">
        <v>1032</v>
      </c>
      <c r="DR157" s="169">
        <v>3.2</v>
      </c>
      <c r="DS157" s="170">
        <v>-6</v>
      </c>
      <c r="DT157" s="29">
        <v>107</v>
      </c>
      <c r="DU157" s="31">
        <v>1</v>
      </c>
      <c r="DV157" s="31">
        <v>586</v>
      </c>
      <c r="DW157" s="178">
        <v>4.0999999999999996</v>
      </c>
      <c r="DX157" s="179">
        <v>-5.0999999999999996</v>
      </c>
      <c r="DY157" s="32">
        <v>140</v>
      </c>
      <c r="DZ157" s="27">
        <v>1</v>
      </c>
      <c r="EA157" s="125">
        <v>961</v>
      </c>
      <c r="EB157" s="32">
        <v>140</v>
      </c>
      <c r="EC157" s="27">
        <v>1</v>
      </c>
      <c r="ED157" s="27">
        <f t="shared" si="91"/>
        <v>1032</v>
      </c>
      <c r="EE157" s="169">
        <v>3</v>
      </c>
      <c r="EF157" s="170">
        <v>-7.8</v>
      </c>
      <c r="EG157" s="29">
        <v>50</v>
      </c>
      <c r="EH157" s="31"/>
      <c r="EI157" s="31">
        <v>347</v>
      </c>
      <c r="EJ157" s="178">
        <v>3.7</v>
      </c>
      <c r="EK157" s="179">
        <v>-1.7</v>
      </c>
      <c r="EL157" s="32">
        <v>75</v>
      </c>
      <c r="EM157" s="27">
        <v>6</v>
      </c>
      <c r="EN157" s="27">
        <v>583</v>
      </c>
      <c r="EO157" s="169">
        <v>1.7</v>
      </c>
      <c r="EP157" s="170">
        <v>-4.3</v>
      </c>
      <c r="EQ157" s="32">
        <v>53</v>
      </c>
      <c r="ER157" s="27">
        <v>2</v>
      </c>
      <c r="ES157" s="27">
        <v>574</v>
      </c>
      <c r="ET157" s="169">
        <v>7.7</v>
      </c>
      <c r="EU157" s="169">
        <v>-0.7</v>
      </c>
      <c r="EV157" s="112">
        <f t="shared" si="62"/>
        <v>661</v>
      </c>
    </row>
    <row r="158" spans="1:152" ht="15.75">
      <c r="A158" s="293"/>
      <c r="B158" s="26">
        <v>40985</v>
      </c>
      <c r="C158" s="27">
        <v>75</v>
      </c>
      <c r="D158" s="27">
        <v>1</v>
      </c>
      <c r="E158" s="27">
        <f t="shared" si="112"/>
        <v>650</v>
      </c>
      <c r="F158" s="169">
        <v>-0.3</v>
      </c>
      <c r="G158" s="170">
        <v>-3.7</v>
      </c>
      <c r="H158" s="29">
        <v>61</v>
      </c>
      <c r="I158" s="31">
        <v>15</v>
      </c>
      <c r="J158" s="31">
        <f t="shared" si="110"/>
        <v>385</v>
      </c>
      <c r="K158" s="178">
        <v>0.1</v>
      </c>
      <c r="L158" s="179">
        <v>-2.9</v>
      </c>
      <c r="M158" s="27">
        <v>56</v>
      </c>
      <c r="N158" s="27">
        <v>0</v>
      </c>
      <c r="O158" s="27">
        <f t="shared" si="92"/>
        <v>594</v>
      </c>
      <c r="P158" s="169">
        <v>5.3</v>
      </c>
      <c r="Q158" s="170">
        <v>-2.4</v>
      </c>
      <c r="R158" s="29">
        <v>69</v>
      </c>
      <c r="S158" s="31">
        <v>0</v>
      </c>
      <c r="T158" s="31">
        <f t="shared" si="93"/>
        <v>443</v>
      </c>
      <c r="U158" s="178">
        <v>5.3</v>
      </c>
      <c r="V158" s="179">
        <v>0</v>
      </c>
      <c r="W158" s="220">
        <v>47</v>
      </c>
      <c r="X158" s="162">
        <v>0</v>
      </c>
      <c r="Y158" s="27">
        <v>603</v>
      </c>
      <c r="Z158" s="159">
        <v>5.6</v>
      </c>
      <c r="AA158" s="221">
        <v>-1</v>
      </c>
      <c r="AB158" s="222">
        <v>72</v>
      </c>
      <c r="AC158" s="152">
        <v>0</v>
      </c>
      <c r="AD158" s="31">
        <f t="shared" si="94"/>
        <v>465</v>
      </c>
      <c r="AE158" s="186">
        <v>4.3</v>
      </c>
      <c r="AF158" s="223">
        <v>-0.7</v>
      </c>
      <c r="AG158" s="220">
        <v>77</v>
      </c>
      <c r="AH158" s="162">
        <v>1</v>
      </c>
      <c r="AI158" s="27">
        <v>657</v>
      </c>
      <c r="AJ158" s="193">
        <v>4.4000000000000004</v>
      </c>
      <c r="AK158" s="224">
        <v>-0.1</v>
      </c>
      <c r="AL158" s="222">
        <v>23</v>
      </c>
      <c r="AM158" s="152">
        <v>0</v>
      </c>
      <c r="AN158" s="31">
        <f t="shared" si="95"/>
        <v>328</v>
      </c>
      <c r="AO158" s="186">
        <v>6.8</v>
      </c>
      <c r="AP158" s="223">
        <v>1.6</v>
      </c>
      <c r="AQ158" s="220">
        <v>130</v>
      </c>
      <c r="AR158" s="162">
        <v>0</v>
      </c>
      <c r="AS158" s="27">
        <f t="shared" si="96"/>
        <v>36</v>
      </c>
      <c r="AT158" s="193">
        <v>4.2</v>
      </c>
      <c r="AU158" s="224">
        <v>0.6</v>
      </c>
      <c r="AV158" s="151">
        <v>50</v>
      </c>
      <c r="AW158" s="152">
        <v>5</v>
      </c>
      <c r="AX158" s="31">
        <f t="shared" si="97"/>
        <v>417</v>
      </c>
      <c r="AY158" s="186">
        <v>7.1</v>
      </c>
      <c r="AZ158" s="190">
        <v>-2.8</v>
      </c>
      <c r="BA158" s="32">
        <v>61</v>
      </c>
      <c r="BB158" s="27">
        <v>2</v>
      </c>
      <c r="BC158" s="27">
        <f t="shared" si="98"/>
        <v>680</v>
      </c>
      <c r="BD158" s="169">
        <v>4.2</v>
      </c>
      <c r="BE158" s="170">
        <v>-6.5</v>
      </c>
      <c r="BF158" s="29">
        <v>14</v>
      </c>
      <c r="BG158" s="31">
        <v>3</v>
      </c>
      <c r="BH158" s="31">
        <f t="shared" si="99"/>
        <v>315</v>
      </c>
      <c r="BI158" s="178">
        <v>4.4000000000000004</v>
      </c>
      <c r="BJ158" s="179">
        <v>-1.1000000000000001</v>
      </c>
      <c r="BK158" s="27">
        <v>74</v>
      </c>
      <c r="BL158" s="27">
        <v>1</v>
      </c>
      <c r="BM158" s="27">
        <f t="shared" si="100"/>
        <v>715</v>
      </c>
      <c r="BN158" s="169">
        <v>1.6</v>
      </c>
      <c r="BO158" s="170">
        <v>-7.9</v>
      </c>
      <c r="BP158" s="29">
        <v>66</v>
      </c>
      <c r="BQ158" s="31">
        <v>20</v>
      </c>
      <c r="BR158" s="31">
        <f t="shared" si="101"/>
        <v>456</v>
      </c>
      <c r="BS158" s="178">
        <v>3.2</v>
      </c>
      <c r="BT158" s="179">
        <v>-7.8</v>
      </c>
      <c r="BU158" s="27">
        <v>34</v>
      </c>
      <c r="BV158" s="27">
        <v>0</v>
      </c>
      <c r="BW158" s="27">
        <f t="shared" si="102"/>
        <v>476</v>
      </c>
      <c r="BX158" s="169">
        <v>4.4000000000000004</v>
      </c>
      <c r="BY158" s="170">
        <v>-2.9</v>
      </c>
      <c r="BZ158" s="29">
        <v>62</v>
      </c>
      <c r="CA158" s="31">
        <v>2</v>
      </c>
      <c r="CB158" s="31">
        <f t="shared" si="103"/>
        <v>463</v>
      </c>
      <c r="CC158" s="178">
        <v>4.5</v>
      </c>
      <c r="CD158" s="179">
        <v>0.9</v>
      </c>
      <c r="CE158" s="27">
        <v>61</v>
      </c>
      <c r="CF158" s="27">
        <v>0</v>
      </c>
      <c r="CG158" s="27">
        <f t="shared" si="104"/>
        <v>649</v>
      </c>
      <c r="CH158" s="169">
        <v>11.1</v>
      </c>
      <c r="CI158" s="170">
        <v>-0.1</v>
      </c>
      <c r="CJ158" s="29">
        <v>36</v>
      </c>
      <c r="CK158" s="31">
        <v>0</v>
      </c>
      <c r="CL158" s="31">
        <f t="shared" si="105"/>
        <v>401</v>
      </c>
      <c r="CM158" s="178">
        <v>13.4</v>
      </c>
      <c r="CN158" s="179">
        <v>1.4</v>
      </c>
      <c r="CO158" s="32">
        <v>54</v>
      </c>
      <c r="CP158" s="27">
        <v>0</v>
      </c>
      <c r="CQ158" s="27">
        <f t="shared" si="106"/>
        <v>497</v>
      </c>
      <c r="CR158" s="169">
        <v>8.4</v>
      </c>
      <c r="CS158" s="170">
        <v>2.5</v>
      </c>
      <c r="CT158" s="29">
        <v>38</v>
      </c>
      <c r="CU158" s="31">
        <v>0</v>
      </c>
      <c r="CV158" s="31">
        <f t="shared" si="107"/>
        <v>367</v>
      </c>
      <c r="CW158" s="178">
        <v>11.8</v>
      </c>
      <c r="CX158" s="179">
        <v>3.5</v>
      </c>
      <c r="CY158" s="32">
        <v>108</v>
      </c>
      <c r="CZ158" s="27">
        <v>1</v>
      </c>
      <c r="DA158" s="125">
        <f t="shared" si="108"/>
        <v>670</v>
      </c>
      <c r="DB158" s="120">
        <v>120</v>
      </c>
      <c r="DC158" s="85">
        <v>1</v>
      </c>
      <c r="DD158" s="85">
        <f t="shared" si="109"/>
        <v>809</v>
      </c>
      <c r="DE158" s="169">
        <v>4.5</v>
      </c>
      <c r="DF158" s="170">
        <v>-3.5</v>
      </c>
      <c r="DG158" s="29">
        <v>85</v>
      </c>
      <c r="DH158" s="31">
        <v>3</v>
      </c>
      <c r="DI158" s="31">
        <f t="shared" si="111"/>
        <v>455</v>
      </c>
      <c r="DJ158" s="178">
        <v>5.4</v>
      </c>
      <c r="DK158" s="179">
        <v>-3.6</v>
      </c>
      <c r="DL158" s="32">
        <v>120</v>
      </c>
      <c r="DM158" s="27">
        <v>1</v>
      </c>
      <c r="DN158" s="27">
        <v>809</v>
      </c>
      <c r="DO158" s="27">
        <v>136</v>
      </c>
      <c r="DP158" s="270" t="s">
        <v>69</v>
      </c>
      <c r="DQ158" s="27">
        <v>1032</v>
      </c>
      <c r="DR158" s="169">
        <v>3.4</v>
      </c>
      <c r="DS158" s="170">
        <v>-5.5</v>
      </c>
      <c r="DT158" s="29">
        <v>111</v>
      </c>
      <c r="DU158" s="31">
        <v>8</v>
      </c>
      <c r="DV158" s="31">
        <v>594</v>
      </c>
      <c r="DW158" s="178">
        <v>5.2</v>
      </c>
      <c r="DX158" s="179">
        <v>-5.8</v>
      </c>
      <c r="DY158" s="32">
        <v>136</v>
      </c>
      <c r="DZ158" s="270" t="s">
        <v>69</v>
      </c>
      <c r="EA158" s="125">
        <v>961</v>
      </c>
      <c r="EB158" s="32">
        <v>136</v>
      </c>
      <c r="EC158" s="270" t="s">
        <v>69</v>
      </c>
      <c r="ED158" s="27">
        <f t="shared" si="91"/>
        <v>1032</v>
      </c>
      <c r="EE158" s="169">
        <v>4.2</v>
      </c>
      <c r="EF158" s="170">
        <v>-0.5</v>
      </c>
      <c r="EG158" s="29">
        <v>47</v>
      </c>
      <c r="EH158" s="270"/>
      <c r="EI158" s="31">
        <v>347</v>
      </c>
      <c r="EJ158" s="178">
        <v>5.7</v>
      </c>
      <c r="EK158" s="179">
        <v>1.3</v>
      </c>
      <c r="EL158" s="32">
        <v>74</v>
      </c>
      <c r="EM158" s="27">
        <v>6</v>
      </c>
      <c r="EN158" s="27">
        <v>589</v>
      </c>
      <c r="EO158" s="169">
        <v>-1.2</v>
      </c>
      <c r="EP158" s="170">
        <v>-8.6</v>
      </c>
      <c r="EQ158" s="32">
        <v>56</v>
      </c>
      <c r="ER158" s="27">
        <v>7</v>
      </c>
      <c r="ES158" s="27">
        <v>581</v>
      </c>
      <c r="ET158" s="169">
        <v>-0.6</v>
      </c>
      <c r="EU158" s="169">
        <v>-3.7</v>
      </c>
      <c r="EV158" s="112">
        <f t="shared" si="62"/>
        <v>662.875</v>
      </c>
    </row>
    <row r="159" spans="1:152" ht="15.75">
      <c r="A159" s="293"/>
      <c r="B159" s="26">
        <v>40986</v>
      </c>
      <c r="C159" s="27">
        <v>73</v>
      </c>
      <c r="D159" s="34">
        <v>0</v>
      </c>
      <c r="E159" s="27">
        <f t="shared" si="112"/>
        <v>650</v>
      </c>
      <c r="F159" s="169">
        <v>2.1</v>
      </c>
      <c r="G159" s="170">
        <v>-5.8</v>
      </c>
      <c r="H159" s="29">
        <v>62</v>
      </c>
      <c r="I159" s="47">
        <v>3</v>
      </c>
      <c r="J159" s="31">
        <f t="shared" si="110"/>
        <v>388</v>
      </c>
      <c r="K159" s="178">
        <v>1.6</v>
      </c>
      <c r="L159" s="179">
        <v>-5.4</v>
      </c>
      <c r="M159" s="27">
        <v>59</v>
      </c>
      <c r="N159" s="34">
        <v>5</v>
      </c>
      <c r="O159" s="27">
        <f t="shared" si="92"/>
        <v>599</v>
      </c>
      <c r="P159" s="169">
        <v>2.1</v>
      </c>
      <c r="Q159" s="170">
        <v>-5.2</v>
      </c>
      <c r="R159" s="29">
        <v>66</v>
      </c>
      <c r="S159" s="47">
        <v>0</v>
      </c>
      <c r="T159" s="31">
        <f t="shared" si="93"/>
        <v>443</v>
      </c>
      <c r="U159" s="178">
        <v>2.7</v>
      </c>
      <c r="V159" s="179">
        <v>-0.3</v>
      </c>
      <c r="W159" s="220">
        <v>46</v>
      </c>
      <c r="X159" s="162">
        <v>1</v>
      </c>
      <c r="Y159" s="27">
        <v>604</v>
      </c>
      <c r="Z159" s="159">
        <v>5.6</v>
      </c>
      <c r="AA159" s="221">
        <v>-1</v>
      </c>
      <c r="AB159" s="222">
        <v>73</v>
      </c>
      <c r="AC159" s="152">
        <v>3</v>
      </c>
      <c r="AD159" s="31">
        <f t="shared" si="94"/>
        <v>468</v>
      </c>
      <c r="AE159" s="186">
        <v>4.2</v>
      </c>
      <c r="AF159" s="223">
        <v>-2.6</v>
      </c>
      <c r="AG159" s="220">
        <v>77</v>
      </c>
      <c r="AH159" s="162">
        <v>4</v>
      </c>
      <c r="AI159" s="27">
        <v>661</v>
      </c>
      <c r="AJ159" s="193">
        <v>3.1</v>
      </c>
      <c r="AK159" s="224">
        <v>-2.5</v>
      </c>
      <c r="AL159" s="222">
        <v>19</v>
      </c>
      <c r="AM159" s="152">
        <v>0</v>
      </c>
      <c r="AN159" s="31">
        <f t="shared" si="95"/>
        <v>328</v>
      </c>
      <c r="AO159" s="186">
        <v>3.1</v>
      </c>
      <c r="AP159" s="223">
        <v>0.7</v>
      </c>
      <c r="AQ159" s="220">
        <v>127</v>
      </c>
      <c r="AR159" s="162">
        <v>0</v>
      </c>
      <c r="AS159" s="27">
        <f t="shared" si="96"/>
        <v>36</v>
      </c>
      <c r="AT159" s="193">
        <v>2.8</v>
      </c>
      <c r="AU159" s="224">
        <v>-0.9</v>
      </c>
      <c r="AV159" s="151">
        <v>44</v>
      </c>
      <c r="AW159" s="152">
        <v>0</v>
      </c>
      <c r="AX159" s="31">
        <f t="shared" si="97"/>
        <v>417</v>
      </c>
      <c r="AY159" s="186">
        <v>10.199999999999999</v>
      </c>
      <c r="AZ159" s="190">
        <v>1.9</v>
      </c>
      <c r="BA159" s="32">
        <v>59</v>
      </c>
      <c r="BB159" s="34">
        <v>0</v>
      </c>
      <c r="BC159" s="27">
        <f t="shared" si="98"/>
        <v>680</v>
      </c>
      <c r="BD159" s="169">
        <v>0.8</v>
      </c>
      <c r="BE159" s="170">
        <v>-4.4000000000000004</v>
      </c>
      <c r="BF159" s="29">
        <v>11</v>
      </c>
      <c r="BG159" s="47">
        <v>0</v>
      </c>
      <c r="BH159" s="31">
        <f t="shared" si="99"/>
        <v>315</v>
      </c>
      <c r="BI159" s="178">
        <v>9.6</v>
      </c>
      <c r="BJ159" s="179">
        <v>-1.8</v>
      </c>
      <c r="BK159" s="27">
        <v>69</v>
      </c>
      <c r="BL159" s="34">
        <v>0</v>
      </c>
      <c r="BM159" s="27">
        <f t="shared" si="100"/>
        <v>715</v>
      </c>
      <c r="BN159" s="169">
        <v>6.3</v>
      </c>
      <c r="BO159" s="170">
        <v>-0.9</v>
      </c>
      <c r="BP159" s="29">
        <v>52</v>
      </c>
      <c r="BQ159" s="47">
        <v>0</v>
      </c>
      <c r="BR159" s="31">
        <f t="shared" si="101"/>
        <v>456</v>
      </c>
      <c r="BS159" s="178">
        <v>7.8</v>
      </c>
      <c r="BT159" s="179">
        <v>0</v>
      </c>
      <c r="BU159" s="27">
        <v>31</v>
      </c>
      <c r="BV159" s="34">
        <v>0</v>
      </c>
      <c r="BW159" s="27">
        <f t="shared" si="102"/>
        <v>476</v>
      </c>
      <c r="BX159" s="169">
        <v>4.9000000000000004</v>
      </c>
      <c r="BY159" s="170">
        <v>-4.7</v>
      </c>
      <c r="BZ159" s="29">
        <v>59</v>
      </c>
      <c r="CA159" s="47">
        <v>0</v>
      </c>
      <c r="CB159" s="31">
        <f t="shared" si="103"/>
        <v>463</v>
      </c>
      <c r="CC159" s="178">
        <v>5.3</v>
      </c>
      <c r="CD159" s="179">
        <v>0.3</v>
      </c>
      <c r="CE159" s="27">
        <v>57</v>
      </c>
      <c r="CF159" s="34">
        <v>0</v>
      </c>
      <c r="CG159" s="27">
        <f t="shared" si="104"/>
        <v>649</v>
      </c>
      <c r="CH159" s="169">
        <v>11.9</v>
      </c>
      <c r="CI159" s="170">
        <v>3</v>
      </c>
      <c r="CJ159" s="29">
        <v>31</v>
      </c>
      <c r="CK159" s="47">
        <v>0</v>
      </c>
      <c r="CL159" s="31">
        <f t="shared" si="105"/>
        <v>401</v>
      </c>
      <c r="CM159" s="178">
        <v>13</v>
      </c>
      <c r="CN159" s="179">
        <v>5.0999999999999996</v>
      </c>
      <c r="CO159" s="32">
        <v>48</v>
      </c>
      <c r="CP159" s="34">
        <v>0</v>
      </c>
      <c r="CQ159" s="27">
        <f t="shared" si="106"/>
        <v>497</v>
      </c>
      <c r="CR159" s="169">
        <v>7.4</v>
      </c>
      <c r="CS159" s="170">
        <v>-0.3</v>
      </c>
      <c r="CT159" s="29">
        <v>32</v>
      </c>
      <c r="CU159" s="47">
        <v>0</v>
      </c>
      <c r="CV159" s="31">
        <f t="shared" si="107"/>
        <v>367</v>
      </c>
      <c r="CW159" s="178">
        <v>7.7</v>
      </c>
      <c r="CX159" s="179">
        <v>2.6</v>
      </c>
      <c r="CY159" s="32">
        <v>103</v>
      </c>
      <c r="CZ159" s="34">
        <v>0</v>
      </c>
      <c r="DA159" s="125">
        <f t="shared" si="108"/>
        <v>670</v>
      </c>
      <c r="DB159" s="120">
        <v>117</v>
      </c>
      <c r="DC159" s="85">
        <v>0</v>
      </c>
      <c r="DD159" s="85">
        <f t="shared" si="109"/>
        <v>809</v>
      </c>
      <c r="DE159" s="169">
        <v>4.2</v>
      </c>
      <c r="DF159" s="170">
        <v>-2.2999999999999998</v>
      </c>
      <c r="DG159" s="29">
        <v>80</v>
      </c>
      <c r="DH159" s="47">
        <v>0</v>
      </c>
      <c r="DI159" s="31">
        <f t="shared" si="111"/>
        <v>455</v>
      </c>
      <c r="DJ159" s="178">
        <v>4.8</v>
      </c>
      <c r="DK159" s="179">
        <v>0.6</v>
      </c>
      <c r="DL159" s="32">
        <v>117</v>
      </c>
      <c r="DM159" s="28" t="s">
        <v>68</v>
      </c>
      <c r="DN159" s="27">
        <v>809</v>
      </c>
      <c r="DO159" s="27">
        <v>132</v>
      </c>
      <c r="DP159" s="270" t="s">
        <v>69</v>
      </c>
      <c r="DQ159" s="27">
        <v>1032</v>
      </c>
      <c r="DR159" s="169">
        <v>7</v>
      </c>
      <c r="DS159" s="170">
        <v>1.3</v>
      </c>
      <c r="DT159" s="29">
        <v>105</v>
      </c>
      <c r="DU159" s="30" t="s">
        <v>68</v>
      </c>
      <c r="DV159" s="31">
        <v>594</v>
      </c>
      <c r="DW159" s="178">
        <v>6.4</v>
      </c>
      <c r="DX159" s="179">
        <v>2.4</v>
      </c>
      <c r="DY159" s="32">
        <v>132</v>
      </c>
      <c r="DZ159" s="270" t="s">
        <v>69</v>
      </c>
      <c r="EA159" s="125">
        <v>961</v>
      </c>
      <c r="EB159" s="32">
        <v>132</v>
      </c>
      <c r="EC159" s="270" t="s">
        <v>69</v>
      </c>
      <c r="ED159" s="27">
        <f t="shared" si="91"/>
        <v>1032</v>
      </c>
      <c r="EE159" s="169">
        <v>1.9</v>
      </c>
      <c r="EF159" s="170">
        <v>0.9</v>
      </c>
      <c r="EG159" s="29">
        <v>43</v>
      </c>
      <c r="EH159" s="270"/>
      <c r="EI159" s="31">
        <v>347</v>
      </c>
      <c r="EJ159" s="178">
        <v>1.9</v>
      </c>
      <c r="EK159" s="179">
        <v>1.3</v>
      </c>
      <c r="EL159" s="32">
        <v>74</v>
      </c>
      <c r="EM159" s="27">
        <v>3</v>
      </c>
      <c r="EN159" s="27">
        <v>592</v>
      </c>
      <c r="EO159" s="169">
        <v>2.7</v>
      </c>
      <c r="EP159" s="170">
        <v>-8.3000000000000007</v>
      </c>
      <c r="EQ159" s="32">
        <v>54</v>
      </c>
      <c r="ER159" s="27">
        <v>2</v>
      </c>
      <c r="ES159" s="27">
        <v>583</v>
      </c>
      <c r="ET159" s="169">
        <v>1.6</v>
      </c>
      <c r="EU159" s="169">
        <v>-4.8</v>
      </c>
      <c r="EV159" s="112">
        <f t="shared" si="62"/>
        <v>663.5</v>
      </c>
    </row>
    <row r="160" spans="1:152" ht="15.75">
      <c r="A160" s="293"/>
      <c r="B160" s="40">
        <v>40987</v>
      </c>
      <c r="C160" s="27">
        <v>72</v>
      </c>
      <c r="D160" s="34">
        <v>0</v>
      </c>
      <c r="E160" s="27">
        <f t="shared" si="112"/>
        <v>650</v>
      </c>
      <c r="F160" s="169">
        <v>3.8</v>
      </c>
      <c r="G160" s="170">
        <v>-6.8</v>
      </c>
      <c r="H160" s="29">
        <v>58</v>
      </c>
      <c r="I160" s="31">
        <v>0</v>
      </c>
      <c r="J160" s="31">
        <f t="shared" si="110"/>
        <v>388</v>
      </c>
      <c r="K160" s="178">
        <v>3.8</v>
      </c>
      <c r="L160" s="179">
        <v>-5.8</v>
      </c>
      <c r="M160" s="27">
        <v>56</v>
      </c>
      <c r="N160" s="34">
        <v>2</v>
      </c>
      <c r="O160" s="27">
        <f t="shared" si="92"/>
        <v>601</v>
      </c>
      <c r="P160" s="169">
        <v>0.8</v>
      </c>
      <c r="Q160" s="170">
        <v>-6.4</v>
      </c>
      <c r="R160" s="29">
        <v>74</v>
      </c>
      <c r="S160" s="31">
        <v>9</v>
      </c>
      <c r="T160" s="31">
        <f t="shared" si="93"/>
        <v>452</v>
      </c>
      <c r="U160" s="178">
        <v>2.2999999999999998</v>
      </c>
      <c r="V160" s="179">
        <v>-3.1</v>
      </c>
      <c r="W160" s="220">
        <v>44</v>
      </c>
      <c r="X160" s="162">
        <v>1</v>
      </c>
      <c r="Y160" s="27">
        <v>605</v>
      </c>
      <c r="Z160" s="159">
        <v>8.5</v>
      </c>
      <c r="AA160" s="221">
        <v>-2.2000000000000002</v>
      </c>
      <c r="AB160" s="222">
        <v>72</v>
      </c>
      <c r="AC160" s="152">
        <v>2</v>
      </c>
      <c r="AD160" s="31">
        <f t="shared" si="94"/>
        <v>470</v>
      </c>
      <c r="AE160" s="186">
        <v>4</v>
      </c>
      <c r="AF160" s="223">
        <v>-1.6</v>
      </c>
      <c r="AG160" s="220">
        <v>75</v>
      </c>
      <c r="AH160" s="162">
        <v>3</v>
      </c>
      <c r="AI160" s="27">
        <v>664</v>
      </c>
      <c r="AJ160" s="193">
        <v>2.2000000000000002</v>
      </c>
      <c r="AK160" s="224">
        <v>-2.4</v>
      </c>
      <c r="AL160" s="222">
        <v>22</v>
      </c>
      <c r="AM160" s="152">
        <v>5</v>
      </c>
      <c r="AN160" s="31">
        <f t="shared" si="95"/>
        <v>333</v>
      </c>
      <c r="AO160" s="186">
        <v>5.0999999999999996</v>
      </c>
      <c r="AP160" s="223">
        <v>-0.3</v>
      </c>
      <c r="AQ160" s="220">
        <v>124</v>
      </c>
      <c r="AR160" s="162">
        <v>0</v>
      </c>
      <c r="AS160" s="27">
        <f t="shared" si="96"/>
        <v>36</v>
      </c>
      <c r="AT160" s="193">
        <v>5.0999999999999996</v>
      </c>
      <c r="AU160" s="224">
        <v>-1.7</v>
      </c>
      <c r="AV160" s="151">
        <v>40</v>
      </c>
      <c r="AW160" s="152">
        <v>0</v>
      </c>
      <c r="AX160" s="31">
        <f t="shared" si="97"/>
        <v>417</v>
      </c>
      <c r="AY160" s="186">
        <v>10.9</v>
      </c>
      <c r="AZ160" s="190">
        <v>1.9</v>
      </c>
      <c r="BA160" s="32">
        <v>51</v>
      </c>
      <c r="BB160" s="34">
        <v>0</v>
      </c>
      <c r="BC160" s="27">
        <f t="shared" si="98"/>
        <v>680</v>
      </c>
      <c r="BD160" s="169">
        <v>10.4</v>
      </c>
      <c r="BE160" s="170">
        <v>2.2999999999999998</v>
      </c>
      <c r="BF160" s="29">
        <v>6</v>
      </c>
      <c r="BG160" s="31">
        <v>0</v>
      </c>
      <c r="BH160" s="31">
        <f t="shared" si="99"/>
        <v>315</v>
      </c>
      <c r="BI160" s="178">
        <v>13.7</v>
      </c>
      <c r="BJ160" s="179">
        <v>4.7</v>
      </c>
      <c r="BK160" s="27">
        <v>63</v>
      </c>
      <c r="BL160" s="34">
        <v>0</v>
      </c>
      <c r="BM160" s="27">
        <f t="shared" si="100"/>
        <v>715</v>
      </c>
      <c r="BN160" s="169">
        <v>4.7</v>
      </c>
      <c r="BO160" s="170">
        <v>-3.6</v>
      </c>
      <c r="BP160" s="29">
        <v>47</v>
      </c>
      <c r="BQ160" s="31">
        <v>0</v>
      </c>
      <c r="BR160" s="31">
        <f t="shared" si="101"/>
        <v>456</v>
      </c>
      <c r="BS160" s="178">
        <v>6.5</v>
      </c>
      <c r="BT160" s="179">
        <v>-1.3</v>
      </c>
      <c r="BU160" s="27">
        <v>28</v>
      </c>
      <c r="BV160" s="34">
        <v>0</v>
      </c>
      <c r="BW160" s="27">
        <f t="shared" si="102"/>
        <v>476</v>
      </c>
      <c r="BX160" s="169">
        <v>5.9</v>
      </c>
      <c r="BY160" s="170">
        <v>-2.8</v>
      </c>
      <c r="BZ160" s="29">
        <v>55</v>
      </c>
      <c r="CA160" s="31">
        <v>0</v>
      </c>
      <c r="CB160" s="31">
        <f t="shared" si="103"/>
        <v>463</v>
      </c>
      <c r="CC160" s="178">
        <v>5.9</v>
      </c>
      <c r="CD160" s="179">
        <v>2</v>
      </c>
      <c r="CE160" s="27">
        <v>44</v>
      </c>
      <c r="CF160" s="34">
        <v>0</v>
      </c>
      <c r="CG160" s="27">
        <f t="shared" si="104"/>
        <v>649</v>
      </c>
      <c r="CH160" s="169">
        <v>8.8000000000000007</v>
      </c>
      <c r="CI160" s="170">
        <v>1.9</v>
      </c>
      <c r="CJ160" s="29">
        <v>24</v>
      </c>
      <c r="CK160" s="31">
        <v>0</v>
      </c>
      <c r="CL160" s="31">
        <f t="shared" si="105"/>
        <v>401</v>
      </c>
      <c r="CM160" s="178">
        <v>10</v>
      </c>
      <c r="CN160" s="179">
        <v>3.2</v>
      </c>
      <c r="CO160" s="32">
        <v>44</v>
      </c>
      <c r="CP160" s="34">
        <v>0</v>
      </c>
      <c r="CQ160" s="27">
        <f t="shared" si="106"/>
        <v>497</v>
      </c>
      <c r="CR160" s="169">
        <v>7.6</v>
      </c>
      <c r="CS160" s="170">
        <v>-2.1</v>
      </c>
      <c r="CT160" s="29">
        <v>28</v>
      </c>
      <c r="CU160" s="31">
        <v>0</v>
      </c>
      <c r="CV160" s="31">
        <f t="shared" si="107"/>
        <v>367</v>
      </c>
      <c r="CW160" s="178">
        <v>9.6999999999999993</v>
      </c>
      <c r="CX160" s="179">
        <v>0.6</v>
      </c>
      <c r="CY160" s="32">
        <v>103</v>
      </c>
      <c r="CZ160" s="34">
        <v>3</v>
      </c>
      <c r="DA160" s="125">
        <f t="shared" si="108"/>
        <v>673</v>
      </c>
      <c r="DB160" s="120">
        <v>112</v>
      </c>
      <c r="DC160" s="85">
        <v>0</v>
      </c>
      <c r="DD160" s="85">
        <f t="shared" si="109"/>
        <v>809</v>
      </c>
      <c r="DE160" s="169">
        <v>3.3</v>
      </c>
      <c r="DF160" s="170">
        <v>-5</v>
      </c>
      <c r="DG160" s="29">
        <v>77</v>
      </c>
      <c r="DH160" s="31">
        <v>1</v>
      </c>
      <c r="DI160" s="31">
        <f t="shared" si="111"/>
        <v>456</v>
      </c>
      <c r="DJ160" s="178">
        <v>4.5999999999999996</v>
      </c>
      <c r="DK160" s="179">
        <v>-1.6</v>
      </c>
      <c r="DL160" s="32">
        <v>112</v>
      </c>
      <c r="DM160" s="28" t="s">
        <v>68</v>
      </c>
      <c r="DN160" s="27">
        <v>809</v>
      </c>
      <c r="DO160" s="27">
        <v>134</v>
      </c>
      <c r="DP160" s="27">
        <v>3</v>
      </c>
      <c r="DQ160" s="27">
        <v>1035</v>
      </c>
      <c r="DR160" s="169">
        <v>5.4</v>
      </c>
      <c r="DS160" s="170">
        <v>-2.2999999999999998</v>
      </c>
      <c r="DT160" s="29">
        <v>100</v>
      </c>
      <c r="DU160" s="31">
        <v>1</v>
      </c>
      <c r="DV160" s="31">
        <v>595</v>
      </c>
      <c r="DW160" s="178">
        <v>9</v>
      </c>
      <c r="DX160" s="179">
        <v>-0.9</v>
      </c>
      <c r="DY160" s="32">
        <v>134</v>
      </c>
      <c r="DZ160" s="27">
        <v>3</v>
      </c>
      <c r="EA160" s="125">
        <v>964</v>
      </c>
      <c r="EB160" s="32">
        <v>134</v>
      </c>
      <c r="EC160" s="27">
        <v>3</v>
      </c>
      <c r="ED160" s="27">
        <f t="shared" si="91"/>
        <v>1035</v>
      </c>
      <c r="EE160" s="169">
        <v>-2.1</v>
      </c>
      <c r="EF160" s="170">
        <v>-8.3000000000000007</v>
      </c>
      <c r="EG160" s="29">
        <v>50</v>
      </c>
      <c r="EH160" s="31">
        <v>10</v>
      </c>
      <c r="EI160" s="31">
        <v>357</v>
      </c>
      <c r="EJ160" s="178">
        <v>-1.4</v>
      </c>
      <c r="EK160" s="179">
        <v>-6.5</v>
      </c>
      <c r="EL160" s="32">
        <v>69</v>
      </c>
      <c r="EM160" s="27">
        <v>2</v>
      </c>
      <c r="EN160" s="27">
        <v>594</v>
      </c>
      <c r="EO160" s="169">
        <v>6.3</v>
      </c>
      <c r="EP160" s="170">
        <v>-1.5</v>
      </c>
      <c r="EQ160" s="32">
        <v>52</v>
      </c>
      <c r="ER160" s="270" t="s">
        <v>69</v>
      </c>
      <c r="ES160" s="27">
        <v>583</v>
      </c>
      <c r="ET160" s="169">
        <v>4.0999999999999996</v>
      </c>
      <c r="EU160" s="169">
        <v>-2.1</v>
      </c>
      <c r="EV160" s="112">
        <f t="shared" si="62"/>
        <v>664.5</v>
      </c>
    </row>
    <row r="161" spans="1:152" ht="15.75">
      <c r="A161" s="293"/>
      <c r="B161" s="26">
        <v>40988</v>
      </c>
      <c r="C161" s="27">
        <v>70</v>
      </c>
      <c r="D161" s="34">
        <v>3</v>
      </c>
      <c r="E161" s="27">
        <f t="shared" si="112"/>
        <v>653</v>
      </c>
      <c r="F161" s="169">
        <v>4.4000000000000004</v>
      </c>
      <c r="G161" s="170">
        <v>-3</v>
      </c>
      <c r="H161" s="29">
        <v>55</v>
      </c>
      <c r="I161" s="47">
        <v>2</v>
      </c>
      <c r="J161" s="31">
        <f t="shared" si="110"/>
        <v>390</v>
      </c>
      <c r="K161" s="178">
        <v>5.7</v>
      </c>
      <c r="L161" s="179">
        <v>-2.2000000000000002</v>
      </c>
      <c r="M161" s="27">
        <v>55</v>
      </c>
      <c r="N161" s="34">
        <v>1</v>
      </c>
      <c r="O161" s="27">
        <f t="shared" si="92"/>
        <v>602</v>
      </c>
      <c r="P161" s="169">
        <v>1.5</v>
      </c>
      <c r="Q161" s="170">
        <v>-8.6999999999999993</v>
      </c>
      <c r="R161" s="29">
        <v>73</v>
      </c>
      <c r="S161" s="47">
        <v>6</v>
      </c>
      <c r="T161" s="31">
        <f t="shared" si="93"/>
        <v>458</v>
      </c>
      <c r="U161" s="178">
        <v>2.4</v>
      </c>
      <c r="V161" s="179">
        <v>-4.9000000000000004</v>
      </c>
      <c r="W161" s="220">
        <v>40</v>
      </c>
      <c r="X161" s="162">
        <v>0</v>
      </c>
      <c r="Y161" s="27">
        <v>605</v>
      </c>
      <c r="Z161" s="159">
        <v>12.4</v>
      </c>
      <c r="AA161" s="221">
        <v>-1.6</v>
      </c>
      <c r="AB161" s="222">
        <v>70</v>
      </c>
      <c r="AC161" s="152">
        <v>0</v>
      </c>
      <c r="AD161" s="31">
        <f t="shared" si="94"/>
        <v>470</v>
      </c>
      <c r="AE161" s="186">
        <v>2.7</v>
      </c>
      <c r="AF161" s="223">
        <v>-1</v>
      </c>
      <c r="AG161" s="220">
        <v>74</v>
      </c>
      <c r="AH161" s="162">
        <v>0</v>
      </c>
      <c r="AI161" s="27">
        <v>664</v>
      </c>
      <c r="AJ161" s="193">
        <v>3.3</v>
      </c>
      <c r="AK161" s="224">
        <v>-2.2999999999999998</v>
      </c>
      <c r="AL161" s="222">
        <v>18</v>
      </c>
      <c r="AM161" s="152">
        <v>0</v>
      </c>
      <c r="AN161" s="31">
        <f t="shared" si="95"/>
        <v>333</v>
      </c>
      <c r="AO161" s="186">
        <v>5.8</v>
      </c>
      <c r="AP161" s="223">
        <v>-0.7</v>
      </c>
      <c r="AQ161" s="220">
        <v>122</v>
      </c>
      <c r="AR161" s="162">
        <v>0</v>
      </c>
      <c r="AS161" s="27">
        <f t="shared" si="96"/>
        <v>36</v>
      </c>
      <c r="AT161" s="193">
        <v>3.9</v>
      </c>
      <c r="AU161" s="224">
        <v>-3.6</v>
      </c>
      <c r="AV161" s="151">
        <v>30</v>
      </c>
      <c r="AW161" s="152">
        <v>0</v>
      </c>
      <c r="AX161" s="31">
        <f t="shared" si="97"/>
        <v>417</v>
      </c>
      <c r="AY161" s="186">
        <v>9.9</v>
      </c>
      <c r="AZ161" s="190">
        <v>2.7</v>
      </c>
      <c r="BA161" s="32">
        <v>44</v>
      </c>
      <c r="BB161" s="34">
        <v>0</v>
      </c>
      <c r="BC161" s="27">
        <f t="shared" si="98"/>
        <v>680</v>
      </c>
      <c r="BD161" s="169">
        <v>9.6999999999999993</v>
      </c>
      <c r="BE161" s="170">
        <v>0</v>
      </c>
      <c r="BF161" s="29">
        <v>0</v>
      </c>
      <c r="BG161" s="47">
        <v>0</v>
      </c>
      <c r="BH161" s="31">
        <f t="shared" si="99"/>
        <v>315</v>
      </c>
      <c r="BI161" s="178">
        <v>10.7</v>
      </c>
      <c r="BJ161" s="179">
        <v>4.2</v>
      </c>
      <c r="BK161" s="27">
        <v>64</v>
      </c>
      <c r="BL161" s="34">
        <v>2</v>
      </c>
      <c r="BM161" s="27">
        <f t="shared" si="100"/>
        <v>717</v>
      </c>
      <c r="BN161" s="169">
        <v>0.3</v>
      </c>
      <c r="BO161" s="170">
        <v>-6.1</v>
      </c>
      <c r="BP161" s="29">
        <v>47</v>
      </c>
      <c r="BQ161" s="47">
        <v>3</v>
      </c>
      <c r="BR161" s="31">
        <f t="shared" si="101"/>
        <v>459</v>
      </c>
      <c r="BS161" s="178">
        <v>1.3</v>
      </c>
      <c r="BT161" s="179">
        <v>-3.4</v>
      </c>
      <c r="BU161" s="27">
        <v>25</v>
      </c>
      <c r="BV161" s="34">
        <v>0</v>
      </c>
      <c r="BW161" s="27">
        <f t="shared" si="102"/>
        <v>476</v>
      </c>
      <c r="BX161" s="169">
        <v>7</v>
      </c>
      <c r="BY161" s="170">
        <v>-2.9</v>
      </c>
      <c r="BZ161" s="29">
        <v>51</v>
      </c>
      <c r="CA161" s="47">
        <v>0</v>
      </c>
      <c r="CB161" s="31">
        <f t="shared" si="103"/>
        <v>463</v>
      </c>
      <c r="CC161" s="178">
        <v>7.4</v>
      </c>
      <c r="CD161" s="179">
        <v>1.8</v>
      </c>
      <c r="CE161" s="27">
        <v>41</v>
      </c>
      <c r="CF161" s="34">
        <v>0</v>
      </c>
      <c r="CG161" s="27">
        <f t="shared" si="104"/>
        <v>649</v>
      </c>
      <c r="CH161" s="169">
        <v>2.2999999999999998</v>
      </c>
      <c r="CI161" s="170">
        <v>-4.7</v>
      </c>
      <c r="CJ161" s="29">
        <v>20</v>
      </c>
      <c r="CK161" s="47">
        <v>0</v>
      </c>
      <c r="CL161" s="31">
        <f t="shared" si="105"/>
        <v>401</v>
      </c>
      <c r="CM161" s="178">
        <v>3.3</v>
      </c>
      <c r="CN161" s="179">
        <v>-1.3</v>
      </c>
      <c r="CO161" s="32">
        <v>40</v>
      </c>
      <c r="CP161" s="34">
        <v>0</v>
      </c>
      <c r="CQ161" s="27">
        <f t="shared" si="106"/>
        <v>497</v>
      </c>
      <c r="CR161" s="169">
        <v>4.8</v>
      </c>
      <c r="CS161" s="170">
        <v>-1.7</v>
      </c>
      <c r="CT161" s="29">
        <v>25</v>
      </c>
      <c r="CU161" s="47">
        <v>0</v>
      </c>
      <c r="CV161" s="31">
        <f t="shared" si="107"/>
        <v>367</v>
      </c>
      <c r="CW161" s="178">
        <v>7.5</v>
      </c>
      <c r="CX161" s="179">
        <v>0.3</v>
      </c>
      <c r="CY161" s="32">
        <v>101</v>
      </c>
      <c r="CZ161" s="34">
        <v>0</v>
      </c>
      <c r="DA161" s="125">
        <f t="shared" si="108"/>
        <v>673</v>
      </c>
      <c r="DB161" s="120">
        <v>109</v>
      </c>
      <c r="DC161" s="85">
        <v>0</v>
      </c>
      <c r="DD161" s="85">
        <f t="shared" si="109"/>
        <v>809</v>
      </c>
      <c r="DE161" s="169">
        <v>3.3</v>
      </c>
      <c r="DF161" s="170">
        <v>-6.4</v>
      </c>
      <c r="DG161" s="29">
        <v>74</v>
      </c>
      <c r="DH161" s="47">
        <v>0</v>
      </c>
      <c r="DI161" s="31">
        <f t="shared" si="111"/>
        <v>456</v>
      </c>
      <c r="DJ161" s="178">
        <v>5.8</v>
      </c>
      <c r="DK161" s="179">
        <v>-2.9</v>
      </c>
      <c r="DL161" s="32">
        <v>109</v>
      </c>
      <c r="DM161" s="28" t="s">
        <v>68</v>
      </c>
      <c r="DN161" s="27">
        <v>809</v>
      </c>
      <c r="DO161" s="27">
        <v>137</v>
      </c>
      <c r="DP161" s="27">
        <v>7</v>
      </c>
      <c r="DQ161" s="27">
        <v>1042</v>
      </c>
      <c r="DR161" s="169">
        <v>1.7</v>
      </c>
      <c r="DS161" s="170">
        <v>-4.5</v>
      </c>
      <c r="DT161" s="29">
        <v>94</v>
      </c>
      <c r="DU161" s="30" t="s">
        <v>68</v>
      </c>
      <c r="DV161" s="31">
        <v>595</v>
      </c>
      <c r="DW161" s="178">
        <v>2.5</v>
      </c>
      <c r="DX161" s="179">
        <v>-3.9</v>
      </c>
      <c r="DY161" s="32">
        <v>137</v>
      </c>
      <c r="DZ161" s="27">
        <v>7</v>
      </c>
      <c r="EA161" s="125">
        <v>971</v>
      </c>
      <c r="EB161" s="32">
        <v>137</v>
      </c>
      <c r="EC161" s="27">
        <v>7</v>
      </c>
      <c r="ED161" s="27">
        <f t="shared" si="91"/>
        <v>1042</v>
      </c>
      <c r="EE161" s="169">
        <v>-1.9</v>
      </c>
      <c r="EF161" s="170">
        <v>-7</v>
      </c>
      <c r="EG161" s="29">
        <v>49</v>
      </c>
      <c r="EH161" s="31">
        <v>3</v>
      </c>
      <c r="EI161" s="31">
        <v>360</v>
      </c>
      <c r="EJ161" s="178">
        <v>-1.5</v>
      </c>
      <c r="EK161" s="179">
        <v>-6.3</v>
      </c>
      <c r="EL161" s="32">
        <v>64</v>
      </c>
      <c r="EM161" s="270" t="s">
        <v>69</v>
      </c>
      <c r="EN161" s="27">
        <v>594</v>
      </c>
      <c r="EO161" s="169">
        <v>6</v>
      </c>
      <c r="EP161" s="170">
        <v>0.2</v>
      </c>
      <c r="EQ161" s="32">
        <v>49</v>
      </c>
      <c r="ER161" s="27">
        <v>1</v>
      </c>
      <c r="ES161" s="27">
        <v>584</v>
      </c>
      <c r="ET161" s="169">
        <v>4.7</v>
      </c>
      <c r="EU161" s="169">
        <v>-0.1</v>
      </c>
      <c r="EV161" s="112">
        <f t="shared" si="62"/>
        <v>665.5</v>
      </c>
    </row>
    <row r="162" spans="1:152" ht="15.75">
      <c r="A162" s="293"/>
      <c r="B162" s="40">
        <v>40989</v>
      </c>
      <c r="C162" s="27">
        <v>66</v>
      </c>
      <c r="D162" s="27">
        <v>0</v>
      </c>
      <c r="E162" s="27">
        <f t="shared" si="112"/>
        <v>653</v>
      </c>
      <c r="F162" s="169">
        <v>6.4</v>
      </c>
      <c r="G162" s="170">
        <v>2.1</v>
      </c>
      <c r="H162" s="29">
        <v>50</v>
      </c>
      <c r="I162" s="31">
        <v>0</v>
      </c>
      <c r="J162" s="31">
        <f t="shared" si="110"/>
        <v>390</v>
      </c>
      <c r="K162" s="178">
        <v>9</v>
      </c>
      <c r="L162" s="179">
        <v>3</v>
      </c>
      <c r="M162" s="27">
        <v>54</v>
      </c>
      <c r="N162" s="27">
        <v>0</v>
      </c>
      <c r="O162" s="27">
        <f t="shared" si="92"/>
        <v>602</v>
      </c>
      <c r="P162" s="169">
        <v>2.4</v>
      </c>
      <c r="Q162" s="170">
        <v>-4.8</v>
      </c>
      <c r="R162" s="29">
        <v>68</v>
      </c>
      <c r="S162" s="31">
        <v>0</v>
      </c>
      <c r="T162" s="31">
        <f t="shared" si="93"/>
        <v>458</v>
      </c>
      <c r="U162" s="178">
        <v>2.2000000000000002</v>
      </c>
      <c r="V162" s="179">
        <v>-2.4</v>
      </c>
      <c r="W162" s="220">
        <v>35</v>
      </c>
      <c r="X162" s="162">
        <v>0</v>
      </c>
      <c r="Y162" s="27">
        <v>605</v>
      </c>
      <c r="Z162" s="159">
        <v>13.8</v>
      </c>
      <c r="AA162" s="221">
        <v>0.1</v>
      </c>
      <c r="AB162" s="222">
        <v>71</v>
      </c>
      <c r="AC162" s="152">
        <v>2</v>
      </c>
      <c r="AD162" s="31">
        <f t="shared" si="94"/>
        <v>472</v>
      </c>
      <c r="AE162" s="186">
        <v>4.8</v>
      </c>
      <c r="AF162" s="223">
        <v>-1.1000000000000001</v>
      </c>
      <c r="AG162" s="220">
        <v>72</v>
      </c>
      <c r="AH162" s="162">
        <v>1</v>
      </c>
      <c r="AI162" s="27">
        <v>665</v>
      </c>
      <c r="AJ162" s="193">
        <v>3.2</v>
      </c>
      <c r="AK162" s="224">
        <v>-2.4</v>
      </c>
      <c r="AL162" s="222">
        <v>14</v>
      </c>
      <c r="AM162" s="152">
        <v>1</v>
      </c>
      <c r="AN162" s="31">
        <f t="shared" si="95"/>
        <v>334</v>
      </c>
      <c r="AO162" s="186">
        <v>8.1</v>
      </c>
      <c r="AP162" s="223">
        <v>-0.7</v>
      </c>
      <c r="AQ162" s="220">
        <v>131</v>
      </c>
      <c r="AR162" s="162">
        <v>9</v>
      </c>
      <c r="AS162" s="27">
        <f t="shared" si="96"/>
        <v>45</v>
      </c>
      <c r="AT162" s="193">
        <v>4.2</v>
      </c>
      <c r="AU162" s="224">
        <v>-2.2000000000000002</v>
      </c>
      <c r="AV162" s="151">
        <v>24</v>
      </c>
      <c r="AW162" s="152">
        <v>0</v>
      </c>
      <c r="AX162" s="31">
        <f t="shared" si="97"/>
        <v>417</v>
      </c>
      <c r="AY162" s="186">
        <v>9.9</v>
      </c>
      <c r="AZ162" s="190">
        <v>3.1</v>
      </c>
      <c r="BA162" s="32">
        <v>34</v>
      </c>
      <c r="BB162" s="27">
        <v>0</v>
      </c>
      <c r="BC162" s="27">
        <f t="shared" si="98"/>
        <v>680</v>
      </c>
      <c r="BD162" s="169">
        <v>7.1</v>
      </c>
      <c r="BE162" s="170">
        <v>1.3</v>
      </c>
      <c r="BF162" s="29">
        <v>0</v>
      </c>
      <c r="BG162" s="31">
        <v>0</v>
      </c>
      <c r="BH162" s="31">
        <f t="shared" si="99"/>
        <v>315</v>
      </c>
      <c r="BI162" s="178">
        <v>13.2</v>
      </c>
      <c r="BJ162" s="179">
        <v>4.7</v>
      </c>
      <c r="BK162" s="27">
        <v>63</v>
      </c>
      <c r="BL162" s="27">
        <v>0</v>
      </c>
      <c r="BM162" s="27">
        <f t="shared" si="100"/>
        <v>717</v>
      </c>
      <c r="BN162" s="169">
        <v>3</v>
      </c>
      <c r="BO162" s="170">
        <v>-8.4</v>
      </c>
      <c r="BP162" s="29">
        <v>48</v>
      </c>
      <c r="BQ162" s="31">
        <v>4</v>
      </c>
      <c r="BR162" s="31">
        <f t="shared" si="101"/>
        <v>463</v>
      </c>
      <c r="BS162" s="178">
        <v>4</v>
      </c>
      <c r="BT162" s="179">
        <v>-6.4</v>
      </c>
      <c r="BU162" s="27">
        <v>21</v>
      </c>
      <c r="BV162" s="27">
        <v>0</v>
      </c>
      <c r="BW162" s="27">
        <f t="shared" si="102"/>
        <v>476</v>
      </c>
      <c r="BX162" s="169">
        <v>6.4</v>
      </c>
      <c r="BY162" s="170">
        <v>-2</v>
      </c>
      <c r="BZ162" s="29">
        <v>46</v>
      </c>
      <c r="CA162" s="31">
        <v>0</v>
      </c>
      <c r="CB162" s="31">
        <f t="shared" si="103"/>
        <v>463</v>
      </c>
      <c r="CC162" s="178">
        <v>6.2</v>
      </c>
      <c r="CD162" s="179">
        <v>1</v>
      </c>
      <c r="CE162" s="27">
        <v>42</v>
      </c>
      <c r="CF162" s="27">
        <v>1</v>
      </c>
      <c r="CG162" s="27">
        <f t="shared" si="104"/>
        <v>650</v>
      </c>
      <c r="CH162" s="169">
        <v>2.5</v>
      </c>
      <c r="CI162" s="170">
        <v>-5.3</v>
      </c>
      <c r="CJ162" s="29">
        <v>21</v>
      </c>
      <c r="CK162" s="31">
        <v>3</v>
      </c>
      <c r="CL162" s="31">
        <f t="shared" si="105"/>
        <v>404</v>
      </c>
      <c r="CM162" s="178">
        <v>3.2</v>
      </c>
      <c r="CN162" s="179">
        <v>-2</v>
      </c>
      <c r="CO162" s="32">
        <v>35</v>
      </c>
      <c r="CP162" s="27">
        <v>1</v>
      </c>
      <c r="CQ162" s="27">
        <f t="shared" si="106"/>
        <v>498</v>
      </c>
      <c r="CR162" s="169">
        <v>8.3000000000000007</v>
      </c>
      <c r="CS162" s="170">
        <v>-1.6</v>
      </c>
      <c r="CT162" s="29">
        <v>22</v>
      </c>
      <c r="CU162" s="31">
        <v>0</v>
      </c>
      <c r="CV162" s="31">
        <f t="shared" si="107"/>
        <v>367</v>
      </c>
      <c r="CW162" s="178">
        <v>10.1</v>
      </c>
      <c r="CX162" s="179">
        <v>-0.5</v>
      </c>
      <c r="CY162" s="32">
        <v>100</v>
      </c>
      <c r="CZ162" s="27">
        <v>2</v>
      </c>
      <c r="DA162" s="125">
        <f t="shared" si="108"/>
        <v>675</v>
      </c>
      <c r="DB162" s="120">
        <v>123</v>
      </c>
      <c r="DC162" s="85">
        <v>16</v>
      </c>
      <c r="DD162" s="85">
        <f t="shared" si="109"/>
        <v>825</v>
      </c>
      <c r="DE162" s="169">
        <v>-0.2</v>
      </c>
      <c r="DF162" s="170">
        <v>-6</v>
      </c>
      <c r="DG162" s="29">
        <v>75</v>
      </c>
      <c r="DH162" s="31">
        <v>4</v>
      </c>
      <c r="DI162" s="31">
        <f t="shared" si="111"/>
        <v>460</v>
      </c>
      <c r="DJ162" s="178">
        <v>0.1</v>
      </c>
      <c r="DK162" s="179">
        <v>-1.9</v>
      </c>
      <c r="DL162" s="32">
        <v>123</v>
      </c>
      <c r="DM162" s="27">
        <v>16</v>
      </c>
      <c r="DN162" s="27">
        <v>825</v>
      </c>
      <c r="DO162" s="27">
        <v>147</v>
      </c>
      <c r="DP162" s="27">
        <v>13</v>
      </c>
      <c r="DQ162" s="27">
        <v>1055</v>
      </c>
      <c r="DR162" s="169">
        <v>-3.1</v>
      </c>
      <c r="DS162" s="170">
        <v>-6.4</v>
      </c>
      <c r="DT162" s="29">
        <v>116</v>
      </c>
      <c r="DU162" s="31">
        <v>23</v>
      </c>
      <c r="DV162" s="31">
        <v>618</v>
      </c>
      <c r="DW162" s="178">
        <v>-2.4</v>
      </c>
      <c r="DX162" s="179">
        <v>-5.2</v>
      </c>
      <c r="DY162" s="32">
        <v>147</v>
      </c>
      <c r="DZ162" s="27">
        <v>13</v>
      </c>
      <c r="EA162" s="125">
        <v>984</v>
      </c>
      <c r="EB162" s="32">
        <v>147</v>
      </c>
      <c r="EC162" s="27">
        <v>13</v>
      </c>
      <c r="ED162" s="27">
        <f t="shared" si="91"/>
        <v>1055</v>
      </c>
      <c r="EE162" s="169">
        <v>0.7</v>
      </c>
      <c r="EF162" s="170">
        <v>-6.4</v>
      </c>
      <c r="EG162" s="29">
        <v>48</v>
      </c>
      <c r="EH162" s="31">
        <v>3</v>
      </c>
      <c r="EI162" s="31">
        <v>363</v>
      </c>
      <c r="EJ162" s="178">
        <v>2.8</v>
      </c>
      <c r="EK162" s="179">
        <v>-6.1</v>
      </c>
      <c r="EL162" s="32">
        <v>61</v>
      </c>
      <c r="EM162" s="270" t="s">
        <v>69</v>
      </c>
      <c r="EN162" s="27">
        <v>594</v>
      </c>
      <c r="EO162" s="169">
        <v>2.9</v>
      </c>
      <c r="EP162" s="170">
        <v>0.3</v>
      </c>
      <c r="EQ162" s="32">
        <v>44</v>
      </c>
      <c r="ER162" s="27">
        <v>2</v>
      </c>
      <c r="ES162" s="27">
        <v>586</v>
      </c>
      <c r="ET162" s="169">
        <v>7.5</v>
      </c>
      <c r="EU162" s="169">
        <v>0.5</v>
      </c>
      <c r="EV162" s="112">
        <f t="shared" si="62"/>
        <v>669.875</v>
      </c>
    </row>
    <row r="163" spans="1:152" ht="15.75">
      <c r="A163" s="293"/>
      <c r="B163" s="26">
        <v>40990</v>
      </c>
      <c r="C163" s="27">
        <v>54</v>
      </c>
      <c r="D163" s="27">
        <v>0</v>
      </c>
      <c r="E163" s="27">
        <f t="shared" si="112"/>
        <v>653</v>
      </c>
      <c r="F163" s="169">
        <v>7.5</v>
      </c>
      <c r="G163" s="170">
        <v>0.7</v>
      </c>
      <c r="H163" s="29">
        <v>44</v>
      </c>
      <c r="I163" s="47">
        <v>0</v>
      </c>
      <c r="J163" s="31">
        <f t="shared" si="110"/>
        <v>390</v>
      </c>
      <c r="K163" s="178">
        <v>10.4</v>
      </c>
      <c r="L163" s="179">
        <v>1.8</v>
      </c>
      <c r="M163" s="27">
        <v>52</v>
      </c>
      <c r="N163" s="27">
        <v>0</v>
      </c>
      <c r="O163" s="27">
        <f t="shared" si="92"/>
        <v>602</v>
      </c>
      <c r="P163" s="169">
        <v>2.6</v>
      </c>
      <c r="Q163" s="170">
        <v>-5.8</v>
      </c>
      <c r="R163" s="29">
        <v>66</v>
      </c>
      <c r="S163" s="47">
        <v>0</v>
      </c>
      <c r="T163" s="31">
        <f t="shared" si="93"/>
        <v>458</v>
      </c>
      <c r="U163" s="178">
        <v>4.9000000000000004</v>
      </c>
      <c r="V163" s="179">
        <v>-2.5</v>
      </c>
      <c r="W163" s="220">
        <v>28</v>
      </c>
      <c r="X163" s="162">
        <v>0</v>
      </c>
      <c r="Y163" s="27">
        <v>605</v>
      </c>
      <c r="Z163" s="159">
        <v>16.600000000000001</v>
      </c>
      <c r="AA163" s="221">
        <v>0.3</v>
      </c>
      <c r="AB163" s="222">
        <v>70</v>
      </c>
      <c r="AC163" s="152">
        <v>2</v>
      </c>
      <c r="AD163" s="31">
        <f t="shared" si="94"/>
        <v>474</v>
      </c>
      <c r="AE163" s="186">
        <v>4.8</v>
      </c>
      <c r="AF163" s="223">
        <v>-1.1000000000000001</v>
      </c>
      <c r="AG163" s="220">
        <v>72</v>
      </c>
      <c r="AH163" s="162">
        <v>3</v>
      </c>
      <c r="AI163" s="27">
        <v>668</v>
      </c>
      <c r="AJ163" s="193">
        <v>3.3</v>
      </c>
      <c r="AK163" s="224">
        <v>-2.1</v>
      </c>
      <c r="AL163" s="222">
        <v>8</v>
      </c>
      <c r="AM163" s="152">
        <v>0</v>
      </c>
      <c r="AN163" s="31">
        <f t="shared" si="95"/>
        <v>334</v>
      </c>
      <c r="AO163" s="186">
        <v>9.4</v>
      </c>
      <c r="AP163" s="223">
        <v>2.7</v>
      </c>
      <c r="AQ163" s="220">
        <v>120</v>
      </c>
      <c r="AR163" s="162">
        <v>0</v>
      </c>
      <c r="AS163" s="27">
        <f t="shared" si="96"/>
        <v>45</v>
      </c>
      <c r="AT163" s="193">
        <v>5.0999999999999996</v>
      </c>
      <c r="AU163" s="224">
        <v>1.5</v>
      </c>
      <c r="AV163" s="151">
        <v>19</v>
      </c>
      <c r="AW163" s="152">
        <v>0</v>
      </c>
      <c r="AX163" s="31">
        <f t="shared" si="97"/>
        <v>417</v>
      </c>
      <c r="AY163" s="186">
        <v>9.8000000000000007</v>
      </c>
      <c r="AZ163" s="190">
        <v>2</v>
      </c>
      <c r="BA163" s="32">
        <v>32</v>
      </c>
      <c r="BB163" s="27">
        <v>1</v>
      </c>
      <c r="BC163" s="27">
        <f t="shared" si="98"/>
        <v>681</v>
      </c>
      <c r="BD163" s="169">
        <v>5.9</v>
      </c>
      <c r="BE163" s="170">
        <v>-4.5999999999999996</v>
      </c>
      <c r="BF163" s="29">
        <v>0</v>
      </c>
      <c r="BG163" s="47">
        <v>0</v>
      </c>
      <c r="BH163" s="31">
        <f t="shared" si="99"/>
        <v>315</v>
      </c>
      <c r="BI163" s="178">
        <v>6.4</v>
      </c>
      <c r="BJ163" s="179">
        <v>-2.8</v>
      </c>
      <c r="BK163" s="27">
        <v>60</v>
      </c>
      <c r="BL163" s="27">
        <v>0</v>
      </c>
      <c r="BM163" s="27">
        <f t="shared" si="100"/>
        <v>717</v>
      </c>
      <c r="BN163" s="169">
        <v>5.2</v>
      </c>
      <c r="BO163" s="170">
        <v>-3</v>
      </c>
      <c r="BP163" s="29">
        <v>45</v>
      </c>
      <c r="BQ163" s="47">
        <v>0</v>
      </c>
      <c r="BR163" s="31">
        <f t="shared" si="101"/>
        <v>463</v>
      </c>
      <c r="BS163" s="178">
        <v>6.6</v>
      </c>
      <c r="BT163" s="179">
        <v>-0.5</v>
      </c>
      <c r="BU163" s="27">
        <v>21</v>
      </c>
      <c r="BV163" s="27">
        <v>4</v>
      </c>
      <c r="BW163" s="27">
        <f t="shared" si="102"/>
        <v>480</v>
      </c>
      <c r="BX163" s="169">
        <v>3.4</v>
      </c>
      <c r="BY163" s="170">
        <v>-0.5</v>
      </c>
      <c r="BZ163" s="29">
        <v>44</v>
      </c>
      <c r="CA163" s="47">
        <v>0</v>
      </c>
      <c r="CB163" s="31">
        <f t="shared" si="103"/>
        <v>463</v>
      </c>
      <c r="CC163" s="178">
        <v>5.6</v>
      </c>
      <c r="CD163" s="179">
        <v>0.3</v>
      </c>
      <c r="CE163" s="27">
        <v>40</v>
      </c>
      <c r="CF163" s="27">
        <v>1</v>
      </c>
      <c r="CG163" s="27">
        <f t="shared" si="104"/>
        <v>651</v>
      </c>
      <c r="CH163" s="169">
        <v>5</v>
      </c>
      <c r="CI163" s="170">
        <v>-3.2</v>
      </c>
      <c r="CJ163" s="29">
        <v>18</v>
      </c>
      <c r="CK163" s="47">
        <v>0</v>
      </c>
      <c r="CL163" s="31">
        <f t="shared" si="105"/>
        <v>404</v>
      </c>
      <c r="CM163" s="178">
        <v>6.7</v>
      </c>
      <c r="CN163" s="179">
        <v>-2.7</v>
      </c>
      <c r="CO163" s="32">
        <v>33</v>
      </c>
      <c r="CP163" s="27">
        <v>1</v>
      </c>
      <c r="CQ163" s="27">
        <f t="shared" si="106"/>
        <v>499</v>
      </c>
      <c r="CR163" s="169">
        <v>7.1</v>
      </c>
      <c r="CS163" s="170">
        <v>0.2</v>
      </c>
      <c r="CT163" s="29">
        <v>17</v>
      </c>
      <c r="CU163" s="47">
        <v>0</v>
      </c>
      <c r="CV163" s="31">
        <f t="shared" si="107"/>
        <v>367</v>
      </c>
      <c r="CW163" s="178">
        <v>8.8000000000000007</v>
      </c>
      <c r="CX163" s="179">
        <v>2.7</v>
      </c>
      <c r="CY163" s="32">
        <v>100</v>
      </c>
      <c r="CZ163" s="27">
        <v>1</v>
      </c>
      <c r="DA163" s="125">
        <f t="shared" si="108"/>
        <v>676</v>
      </c>
      <c r="DB163" s="120">
        <v>125</v>
      </c>
      <c r="DC163" s="85">
        <v>6</v>
      </c>
      <c r="DD163" s="85">
        <f t="shared" si="109"/>
        <v>831</v>
      </c>
      <c r="DE163" s="169">
        <v>1.2</v>
      </c>
      <c r="DF163" s="170">
        <v>-7.9</v>
      </c>
      <c r="DG163" s="29">
        <v>81</v>
      </c>
      <c r="DH163" s="47">
        <v>8</v>
      </c>
      <c r="DI163" s="31">
        <f t="shared" si="111"/>
        <v>468</v>
      </c>
      <c r="DJ163" s="178">
        <v>1</v>
      </c>
      <c r="DK163" s="179">
        <v>-1.3</v>
      </c>
      <c r="DL163" s="32">
        <v>125</v>
      </c>
      <c r="DM163" s="27">
        <v>6</v>
      </c>
      <c r="DN163" s="27">
        <v>831</v>
      </c>
      <c r="DO163" s="27">
        <v>139</v>
      </c>
      <c r="DP163" s="27">
        <v>2</v>
      </c>
      <c r="DQ163" s="27">
        <v>1057</v>
      </c>
      <c r="DR163" s="169">
        <v>4.0999999999999996</v>
      </c>
      <c r="DS163" s="170">
        <v>-5.8</v>
      </c>
      <c r="DT163" s="29">
        <v>108</v>
      </c>
      <c r="DU163" s="30" t="s">
        <v>68</v>
      </c>
      <c r="DV163" s="31">
        <v>618</v>
      </c>
      <c r="DW163" s="178">
        <v>3.4</v>
      </c>
      <c r="DX163" s="179">
        <v>-4.2</v>
      </c>
      <c r="DY163" s="32">
        <v>139</v>
      </c>
      <c r="DZ163" s="27">
        <v>2</v>
      </c>
      <c r="EA163" s="125">
        <v>986</v>
      </c>
      <c r="EB163" s="32">
        <v>139</v>
      </c>
      <c r="EC163" s="27">
        <v>2</v>
      </c>
      <c r="ED163" s="27">
        <f t="shared" si="91"/>
        <v>1057</v>
      </c>
      <c r="EE163" s="169">
        <v>3.8</v>
      </c>
      <c r="EF163" s="170">
        <v>-2.4</v>
      </c>
      <c r="EG163" s="29">
        <v>44</v>
      </c>
      <c r="EH163" s="270" t="s">
        <v>69</v>
      </c>
      <c r="EI163" s="31">
        <v>363</v>
      </c>
      <c r="EJ163" s="178">
        <v>4.5</v>
      </c>
      <c r="EK163" s="179">
        <v>-1.3</v>
      </c>
      <c r="EL163" s="32">
        <v>63</v>
      </c>
      <c r="EM163" s="27">
        <v>6</v>
      </c>
      <c r="EN163" s="27">
        <v>600</v>
      </c>
      <c r="EO163" s="169">
        <v>1.4</v>
      </c>
      <c r="EP163" s="170">
        <v>-2.5</v>
      </c>
      <c r="EQ163" s="32">
        <v>52</v>
      </c>
      <c r="ER163" s="27">
        <v>10</v>
      </c>
      <c r="ES163" s="27">
        <v>596</v>
      </c>
      <c r="ET163" s="169">
        <v>0.6</v>
      </c>
      <c r="EU163" s="169">
        <v>-3</v>
      </c>
      <c r="EV163" s="112">
        <f t="shared" si="62"/>
        <v>673.75</v>
      </c>
    </row>
    <row r="164" spans="1:152" ht="15.75">
      <c r="A164" s="293"/>
      <c r="B164" s="40">
        <v>40991</v>
      </c>
      <c r="C164" s="27">
        <v>52</v>
      </c>
      <c r="D164" s="27">
        <v>2</v>
      </c>
      <c r="E164" s="27">
        <f t="shared" si="112"/>
        <v>655</v>
      </c>
      <c r="F164" s="169">
        <v>4.5999999999999996</v>
      </c>
      <c r="G164" s="170">
        <v>-0.3</v>
      </c>
      <c r="H164" s="29">
        <v>40</v>
      </c>
      <c r="I164" s="47">
        <v>0</v>
      </c>
      <c r="J164" s="31">
        <f t="shared" si="110"/>
        <v>390</v>
      </c>
      <c r="K164" s="178">
        <v>4.3</v>
      </c>
      <c r="L164" s="179">
        <v>1.3</v>
      </c>
      <c r="M164" s="27">
        <v>50</v>
      </c>
      <c r="N164" s="27">
        <v>0</v>
      </c>
      <c r="O164" s="27">
        <f t="shared" si="92"/>
        <v>602</v>
      </c>
      <c r="P164" s="169">
        <v>5.5</v>
      </c>
      <c r="Q164" s="170">
        <v>-4.9000000000000004</v>
      </c>
      <c r="R164" s="29">
        <v>64</v>
      </c>
      <c r="S164" s="47">
        <v>0</v>
      </c>
      <c r="T164" s="31">
        <f t="shared" si="93"/>
        <v>458</v>
      </c>
      <c r="U164" s="178">
        <v>6.5</v>
      </c>
      <c r="V164" s="179">
        <v>-2.4</v>
      </c>
      <c r="W164" s="220">
        <v>21</v>
      </c>
      <c r="X164" s="162">
        <v>0</v>
      </c>
      <c r="Y164" s="27">
        <v>605</v>
      </c>
      <c r="Z164" s="159">
        <v>14.1</v>
      </c>
      <c r="AA164" s="221">
        <v>3.3</v>
      </c>
      <c r="AB164" s="222">
        <v>67</v>
      </c>
      <c r="AC164" s="152">
        <v>0</v>
      </c>
      <c r="AD164" s="31">
        <f t="shared" si="94"/>
        <v>474</v>
      </c>
      <c r="AE164" s="186">
        <v>7.2</v>
      </c>
      <c r="AF164" s="223">
        <v>-1.9</v>
      </c>
      <c r="AG164" s="220">
        <v>71</v>
      </c>
      <c r="AH164" s="162">
        <v>0</v>
      </c>
      <c r="AI164" s="27">
        <v>668</v>
      </c>
      <c r="AJ164" s="193">
        <v>6.6</v>
      </c>
      <c r="AK164" s="224">
        <v>-4.7</v>
      </c>
      <c r="AL164" s="222">
        <v>5</v>
      </c>
      <c r="AM164" s="152">
        <v>0</v>
      </c>
      <c r="AN164" s="31">
        <f t="shared" si="95"/>
        <v>334</v>
      </c>
      <c r="AO164" s="186">
        <v>9.5</v>
      </c>
      <c r="AP164" s="223">
        <v>0.8</v>
      </c>
      <c r="AQ164" s="220">
        <v>119</v>
      </c>
      <c r="AR164" s="162">
        <v>2</v>
      </c>
      <c r="AS164" s="27">
        <f t="shared" si="96"/>
        <v>47</v>
      </c>
      <c r="AT164" s="193">
        <v>7.5</v>
      </c>
      <c r="AU164" s="224">
        <v>0.8</v>
      </c>
      <c r="AV164" s="151">
        <v>16</v>
      </c>
      <c r="AW164" s="152">
        <v>0</v>
      </c>
      <c r="AX164" s="31">
        <f t="shared" si="97"/>
        <v>417</v>
      </c>
      <c r="AY164" s="186">
        <v>6.2</v>
      </c>
      <c r="AZ164" s="190">
        <v>0.5</v>
      </c>
      <c r="BA164" s="32">
        <v>32</v>
      </c>
      <c r="BB164" s="27">
        <v>1</v>
      </c>
      <c r="BC164" s="27">
        <f t="shared" si="98"/>
        <v>682</v>
      </c>
      <c r="BD164" s="169">
        <v>0.5</v>
      </c>
      <c r="BE164" s="170">
        <v>-6.2</v>
      </c>
      <c r="BF164" s="29">
        <v>7</v>
      </c>
      <c r="BG164" s="47">
        <v>7</v>
      </c>
      <c r="BH164" s="31">
        <f t="shared" si="99"/>
        <v>322</v>
      </c>
      <c r="BI164" s="178">
        <v>0.6</v>
      </c>
      <c r="BJ164" s="179">
        <v>-4.5999999999999996</v>
      </c>
      <c r="BK164" s="27">
        <v>57</v>
      </c>
      <c r="BL164" s="27">
        <v>0</v>
      </c>
      <c r="BM164" s="27">
        <f t="shared" si="100"/>
        <v>717</v>
      </c>
      <c r="BN164" s="169">
        <v>3.5</v>
      </c>
      <c r="BO164" s="170">
        <v>-1.7</v>
      </c>
      <c r="BP164" s="29">
        <v>42</v>
      </c>
      <c r="BQ164" s="47">
        <v>0</v>
      </c>
      <c r="BR164" s="31">
        <f t="shared" si="101"/>
        <v>463</v>
      </c>
      <c r="BS164" s="178">
        <v>5</v>
      </c>
      <c r="BT164" s="179">
        <v>0.1</v>
      </c>
      <c r="BU164" s="27">
        <v>28</v>
      </c>
      <c r="BV164" s="27">
        <v>11</v>
      </c>
      <c r="BW164" s="27">
        <f t="shared" si="102"/>
        <v>491</v>
      </c>
      <c r="BX164" s="169">
        <v>2.2000000000000002</v>
      </c>
      <c r="BY164" s="170">
        <v>-4.7</v>
      </c>
      <c r="BZ164" s="29">
        <v>55</v>
      </c>
      <c r="CA164" s="47">
        <v>13</v>
      </c>
      <c r="CB164" s="31">
        <f t="shared" si="103"/>
        <v>476</v>
      </c>
      <c r="CC164" s="178">
        <v>2.6</v>
      </c>
      <c r="CD164" s="179">
        <v>-1.2</v>
      </c>
      <c r="CE164" s="27">
        <v>39</v>
      </c>
      <c r="CF164" s="27">
        <v>2</v>
      </c>
      <c r="CG164" s="27">
        <f t="shared" si="104"/>
        <v>653</v>
      </c>
      <c r="CH164" s="169">
        <v>5.0999999999999996</v>
      </c>
      <c r="CI164" s="170">
        <v>-2</v>
      </c>
      <c r="CJ164" s="29">
        <v>16</v>
      </c>
      <c r="CK164" s="47">
        <v>1</v>
      </c>
      <c r="CL164" s="31">
        <f t="shared" si="105"/>
        <v>405</v>
      </c>
      <c r="CM164" s="178">
        <v>5.0999999999999996</v>
      </c>
      <c r="CN164" s="179">
        <v>-1.3</v>
      </c>
      <c r="CO164" s="32">
        <v>29</v>
      </c>
      <c r="CP164" s="27">
        <v>0</v>
      </c>
      <c r="CQ164" s="27">
        <f t="shared" si="106"/>
        <v>499</v>
      </c>
      <c r="CR164" s="169">
        <v>5.2</v>
      </c>
      <c r="CS164" s="170">
        <v>-1.7</v>
      </c>
      <c r="CT164" s="29">
        <v>14</v>
      </c>
      <c r="CU164" s="47">
        <v>0</v>
      </c>
      <c r="CV164" s="31">
        <f t="shared" si="107"/>
        <v>367</v>
      </c>
      <c r="CW164" s="178">
        <v>5.2</v>
      </c>
      <c r="CX164" s="179">
        <v>-0.5</v>
      </c>
      <c r="CY164" s="32">
        <v>103</v>
      </c>
      <c r="CZ164" s="27">
        <v>7</v>
      </c>
      <c r="DA164" s="125">
        <f t="shared" si="108"/>
        <v>683</v>
      </c>
      <c r="DB164" s="120">
        <v>118</v>
      </c>
      <c r="DC164" s="85">
        <v>6</v>
      </c>
      <c r="DD164" s="85">
        <f t="shared" si="109"/>
        <v>837</v>
      </c>
      <c r="DE164" s="169">
        <v>2.9</v>
      </c>
      <c r="DF164" s="170">
        <v>-7.6</v>
      </c>
      <c r="DG164" s="29">
        <v>81</v>
      </c>
      <c r="DH164" s="47">
        <v>4</v>
      </c>
      <c r="DI164" s="31">
        <f t="shared" si="111"/>
        <v>472</v>
      </c>
      <c r="DJ164" s="178">
        <v>3.7</v>
      </c>
      <c r="DK164" s="179">
        <v>-3.4</v>
      </c>
      <c r="DL164" s="32">
        <v>118</v>
      </c>
      <c r="DM164" s="27">
        <v>4</v>
      </c>
      <c r="DN164" s="27">
        <v>835</v>
      </c>
      <c r="DO164" s="27">
        <v>135</v>
      </c>
      <c r="DP164" s="27">
        <v>2</v>
      </c>
      <c r="DQ164" s="27">
        <v>1059</v>
      </c>
      <c r="DR164" s="169">
        <v>0.1</v>
      </c>
      <c r="DS164" s="170">
        <v>-4.7</v>
      </c>
      <c r="DT164" s="29">
        <v>100</v>
      </c>
      <c r="DU164" s="30" t="s">
        <v>68</v>
      </c>
      <c r="DV164" s="31">
        <v>618</v>
      </c>
      <c r="DW164" s="178">
        <v>0.9</v>
      </c>
      <c r="DX164" s="179">
        <v>-3.8</v>
      </c>
      <c r="DY164" s="32">
        <v>135</v>
      </c>
      <c r="DZ164" s="27">
        <v>2</v>
      </c>
      <c r="EA164" s="125">
        <v>988</v>
      </c>
      <c r="EB164" s="32">
        <v>135</v>
      </c>
      <c r="EC164" s="27">
        <v>2</v>
      </c>
      <c r="ED164" s="27">
        <f t="shared" si="91"/>
        <v>1059</v>
      </c>
      <c r="EE164" s="169">
        <v>4</v>
      </c>
      <c r="EF164" s="170">
        <v>-0.8</v>
      </c>
      <c r="EG164" s="29">
        <v>44</v>
      </c>
      <c r="EH164" s="27">
        <v>1</v>
      </c>
      <c r="EI164" s="31">
        <v>364</v>
      </c>
      <c r="EJ164" s="178">
        <v>4.0999999999999996</v>
      </c>
      <c r="EK164" s="179">
        <v>-0.1</v>
      </c>
      <c r="EL164" s="32">
        <v>70</v>
      </c>
      <c r="EM164" s="27">
        <v>14</v>
      </c>
      <c r="EN164" s="27">
        <v>614</v>
      </c>
      <c r="EO164" s="169">
        <v>0.3</v>
      </c>
      <c r="EP164" s="170">
        <v>-5.6</v>
      </c>
      <c r="EQ164" s="32">
        <v>48</v>
      </c>
      <c r="ER164" s="270" t="s">
        <v>69</v>
      </c>
      <c r="ES164" s="27">
        <v>596</v>
      </c>
      <c r="ET164" s="169">
        <v>2.8</v>
      </c>
      <c r="EU164" s="169">
        <v>-2.9</v>
      </c>
      <c r="EV164" s="112">
        <f t="shared" si="62"/>
        <v>678.75</v>
      </c>
    </row>
    <row r="165" spans="1:152" ht="15.75">
      <c r="A165" s="293"/>
      <c r="B165" s="26">
        <v>40992</v>
      </c>
      <c r="C165" s="27">
        <v>48</v>
      </c>
      <c r="D165" s="27">
        <v>0</v>
      </c>
      <c r="E165" s="27">
        <f t="shared" si="112"/>
        <v>655</v>
      </c>
      <c r="F165" s="169">
        <v>7.6</v>
      </c>
      <c r="G165" s="170">
        <v>-1.7</v>
      </c>
      <c r="H165" s="29">
        <v>39</v>
      </c>
      <c r="I165" s="47">
        <v>1</v>
      </c>
      <c r="J165" s="31">
        <f t="shared" si="110"/>
        <v>391</v>
      </c>
      <c r="K165" s="178">
        <v>9.1999999999999993</v>
      </c>
      <c r="L165" s="179">
        <v>-1.3</v>
      </c>
      <c r="M165" s="27">
        <v>46</v>
      </c>
      <c r="N165" s="27">
        <v>0</v>
      </c>
      <c r="O165" s="27">
        <f t="shared" si="92"/>
        <v>602</v>
      </c>
      <c r="P165" s="169">
        <v>7.2</v>
      </c>
      <c r="Q165" s="170">
        <v>-4</v>
      </c>
      <c r="R165" s="29">
        <v>60</v>
      </c>
      <c r="S165" s="47">
        <v>0</v>
      </c>
      <c r="T165" s="31">
        <f t="shared" si="93"/>
        <v>458</v>
      </c>
      <c r="U165" s="178">
        <v>10.7</v>
      </c>
      <c r="V165" s="179">
        <v>-1.7</v>
      </c>
      <c r="W165" s="220">
        <v>12</v>
      </c>
      <c r="X165" s="162">
        <v>0</v>
      </c>
      <c r="Y165" s="27">
        <v>605</v>
      </c>
      <c r="Z165" s="159">
        <v>9</v>
      </c>
      <c r="AA165" s="221">
        <v>-1.9</v>
      </c>
      <c r="AB165" s="222">
        <v>63</v>
      </c>
      <c r="AC165" s="152">
        <v>0</v>
      </c>
      <c r="AD165" s="31">
        <f t="shared" si="94"/>
        <v>474</v>
      </c>
      <c r="AE165" s="186">
        <v>7.2</v>
      </c>
      <c r="AF165" s="223">
        <v>1.6</v>
      </c>
      <c r="AG165" s="220">
        <v>68</v>
      </c>
      <c r="AH165" s="162">
        <v>1</v>
      </c>
      <c r="AI165" s="27">
        <v>669</v>
      </c>
      <c r="AJ165" s="193">
        <v>7.1</v>
      </c>
      <c r="AK165" s="224">
        <v>-0.5</v>
      </c>
      <c r="AL165" s="222">
        <v>0</v>
      </c>
      <c r="AM165" s="152">
        <v>0</v>
      </c>
      <c r="AN165" s="31">
        <f t="shared" si="95"/>
        <v>334</v>
      </c>
      <c r="AO165" s="186">
        <v>14.9</v>
      </c>
      <c r="AP165" s="223">
        <v>6.6</v>
      </c>
      <c r="AQ165" s="220">
        <v>110</v>
      </c>
      <c r="AR165" s="162">
        <v>0</v>
      </c>
      <c r="AS165" s="27">
        <f t="shared" si="96"/>
        <v>47</v>
      </c>
      <c r="AT165" s="193">
        <v>13</v>
      </c>
      <c r="AU165" s="224">
        <v>4.8</v>
      </c>
      <c r="AV165" s="151">
        <v>22</v>
      </c>
      <c r="AW165" s="152">
        <v>9</v>
      </c>
      <c r="AX165" s="31">
        <f t="shared" si="97"/>
        <v>426</v>
      </c>
      <c r="AY165" s="186">
        <v>4.9000000000000004</v>
      </c>
      <c r="AZ165" s="190">
        <v>-0.4</v>
      </c>
      <c r="BA165" s="32">
        <v>42</v>
      </c>
      <c r="BB165" s="27">
        <v>13</v>
      </c>
      <c r="BC165" s="27">
        <f t="shared" si="98"/>
        <v>695</v>
      </c>
      <c r="BD165" s="169">
        <v>0.9</v>
      </c>
      <c r="BE165" s="170">
        <v>-6.7</v>
      </c>
      <c r="BF165" s="29">
        <v>3</v>
      </c>
      <c r="BG165" s="47">
        <v>3</v>
      </c>
      <c r="BH165" s="31">
        <f t="shared" si="99"/>
        <v>325</v>
      </c>
      <c r="BI165" s="178">
        <v>1.7</v>
      </c>
      <c r="BJ165" s="179">
        <v>-4.5999999999999996</v>
      </c>
      <c r="BK165" s="27">
        <v>55</v>
      </c>
      <c r="BL165" s="27">
        <v>0</v>
      </c>
      <c r="BM165" s="27">
        <f t="shared" si="100"/>
        <v>717</v>
      </c>
      <c r="BN165" s="169">
        <v>8.6</v>
      </c>
      <c r="BO165" s="170">
        <v>-4.7</v>
      </c>
      <c r="BP165" s="29">
        <v>40</v>
      </c>
      <c r="BQ165" s="47">
        <v>0</v>
      </c>
      <c r="BR165" s="31">
        <f t="shared" si="101"/>
        <v>463</v>
      </c>
      <c r="BS165" s="178">
        <v>10</v>
      </c>
      <c r="BT165" s="179">
        <v>-2</v>
      </c>
      <c r="BU165" s="27">
        <v>20</v>
      </c>
      <c r="BV165" s="27">
        <v>0</v>
      </c>
      <c r="BW165" s="27">
        <f t="shared" si="102"/>
        <v>491</v>
      </c>
      <c r="BX165" s="169">
        <v>2.2999999999999998</v>
      </c>
      <c r="BY165" s="170">
        <v>-5.9</v>
      </c>
      <c r="BZ165" s="29">
        <v>44</v>
      </c>
      <c r="CA165" s="47">
        <v>23</v>
      </c>
      <c r="CB165" s="31">
        <f t="shared" si="103"/>
        <v>499</v>
      </c>
      <c r="CC165" s="178">
        <v>2.9</v>
      </c>
      <c r="CD165" s="179">
        <v>-1.9</v>
      </c>
      <c r="CE165" s="27">
        <v>35</v>
      </c>
      <c r="CF165" s="27">
        <v>2</v>
      </c>
      <c r="CG165" s="27">
        <f t="shared" si="104"/>
        <v>655</v>
      </c>
      <c r="CH165" s="169">
        <v>4.0999999999999996</v>
      </c>
      <c r="CI165" s="170">
        <v>-3.1</v>
      </c>
      <c r="CJ165" s="29">
        <v>22</v>
      </c>
      <c r="CK165" s="47">
        <v>10</v>
      </c>
      <c r="CL165" s="31">
        <f t="shared" si="105"/>
        <v>415</v>
      </c>
      <c r="CM165" s="178">
        <v>4.4000000000000004</v>
      </c>
      <c r="CN165" s="179">
        <v>-2.4</v>
      </c>
      <c r="CO165" s="32">
        <v>26</v>
      </c>
      <c r="CP165" s="27">
        <v>2</v>
      </c>
      <c r="CQ165" s="27">
        <f t="shared" si="106"/>
        <v>501</v>
      </c>
      <c r="CR165" s="169">
        <v>3.3</v>
      </c>
      <c r="CS165" s="170">
        <v>-3.3</v>
      </c>
      <c r="CT165" s="29">
        <v>11</v>
      </c>
      <c r="CU165" s="47">
        <v>0</v>
      </c>
      <c r="CV165" s="31">
        <f t="shared" si="107"/>
        <v>367</v>
      </c>
      <c r="CW165" s="178">
        <v>3.5</v>
      </c>
      <c r="CX165" s="179">
        <v>-0.7</v>
      </c>
      <c r="CY165" s="32">
        <v>99</v>
      </c>
      <c r="CZ165" s="27">
        <v>0</v>
      </c>
      <c r="DA165" s="125">
        <f t="shared" si="108"/>
        <v>683</v>
      </c>
      <c r="DB165" s="120">
        <v>121</v>
      </c>
      <c r="DC165" s="85">
        <v>7</v>
      </c>
      <c r="DD165" s="85">
        <f t="shared" si="109"/>
        <v>844</v>
      </c>
      <c r="DE165" s="169">
        <v>9.9</v>
      </c>
      <c r="DF165" s="170">
        <v>-4.9000000000000004</v>
      </c>
      <c r="DG165" s="29">
        <v>74</v>
      </c>
      <c r="DH165" s="47">
        <v>0</v>
      </c>
      <c r="DI165" s="31">
        <f t="shared" si="111"/>
        <v>472</v>
      </c>
      <c r="DJ165" s="178">
        <v>11</v>
      </c>
      <c r="DK165" s="179">
        <v>-3.3</v>
      </c>
      <c r="DL165" s="32">
        <v>121</v>
      </c>
      <c r="DM165" s="27">
        <v>9</v>
      </c>
      <c r="DN165" s="27">
        <v>844</v>
      </c>
      <c r="DO165" s="27">
        <v>131</v>
      </c>
      <c r="DP165" s="270" t="s">
        <v>69</v>
      </c>
      <c r="DQ165" s="27">
        <v>1059</v>
      </c>
      <c r="DR165" s="169">
        <v>2.2999999999999998</v>
      </c>
      <c r="DS165" s="170">
        <v>-8</v>
      </c>
      <c r="DT165" s="29">
        <v>97</v>
      </c>
      <c r="DU165" s="30" t="s">
        <v>68</v>
      </c>
      <c r="DV165" s="31">
        <v>618</v>
      </c>
      <c r="DW165" s="178">
        <v>3.9</v>
      </c>
      <c r="DX165" s="179">
        <v>-3.4</v>
      </c>
      <c r="DY165" s="32">
        <v>131</v>
      </c>
      <c r="DZ165" s="270" t="s">
        <v>69</v>
      </c>
      <c r="EA165" s="125">
        <v>988</v>
      </c>
      <c r="EB165" s="32">
        <v>131</v>
      </c>
      <c r="EC165" s="270" t="s">
        <v>69</v>
      </c>
      <c r="ED165" s="27">
        <f t="shared" si="91"/>
        <v>1059</v>
      </c>
      <c r="EE165" s="169">
        <v>-0.4</v>
      </c>
      <c r="EF165" s="170">
        <v>-2.1</v>
      </c>
      <c r="EG165" s="29">
        <v>42</v>
      </c>
      <c r="EH165" s="270" t="s">
        <v>69</v>
      </c>
      <c r="EI165" s="31">
        <v>364</v>
      </c>
      <c r="EJ165" s="178">
        <v>0.2</v>
      </c>
      <c r="EK165" s="179">
        <v>-1.3</v>
      </c>
      <c r="EL165" s="32">
        <v>61</v>
      </c>
      <c r="EM165" s="27">
        <v>1</v>
      </c>
      <c r="EN165" s="27">
        <v>615</v>
      </c>
      <c r="EO165" s="169">
        <v>1.9</v>
      </c>
      <c r="EP165" s="170">
        <v>-6.8</v>
      </c>
      <c r="EQ165" s="32">
        <v>46</v>
      </c>
      <c r="ER165" s="27">
        <v>3</v>
      </c>
      <c r="ES165" s="27">
        <v>599</v>
      </c>
      <c r="ET165" s="169">
        <v>4.7</v>
      </c>
      <c r="EU165" s="169">
        <v>-4.2</v>
      </c>
      <c r="EV165" s="112">
        <f t="shared" si="62"/>
        <v>680.875</v>
      </c>
    </row>
    <row r="166" spans="1:152" ht="15.75">
      <c r="A166" s="293"/>
      <c r="B166" s="40">
        <v>40993</v>
      </c>
      <c r="C166" s="27">
        <v>40</v>
      </c>
      <c r="D166" s="34">
        <v>0</v>
      </c>
      <c r="E166" s="27">
        <f t="shared" si="112"/>
        <v>655</v>
      </c>
      <c r="F166" s="169">
        <v>9.8000000000000007</v>
      </c>
      <c r="G166" s="170">
        <v>2.7</v>
      </c>
      <c r="H166" s="29">
        <v>28</v>
      </c>
      <c r="I166" s="47">
        <v>0</v>
      </c>
      <c r="J166" s="31">
        <f t="shared" si="110"/>
        <v>391</v>
      </c>
      <c r="K166" s="178">
        <v>11.1</v>
      </c>
      <c r="L166" s="179">
        <v>5.9</v>
      </c>
      <c r="M166" s="27">
        <v>41</v>
      </c>
      <c r="N166" s="34">
        <v>0</v>
      </c>
      <c r="O166" s="27">
        <f t="shared" si="92"/>
        <v>602</v>
      </c>
      <c r="P166" s="169">
        <v>5.3</v>
      </c>
      <c r="Q166" s="170">
        <v>-2.6</v>
      </c>
      <c r="R166" s="29">
        <v>55</v>
      </c>
      <c r="S166" s="47">
        <v>0</v>
      </c>
      <c r="T166" s="31">
        <f t="shared" si="93"/>
        <v>458</v>
      </c>
      <c r="U166" s="178">
        <v>6</v>
      </c>
      <c r="V166" s="179">
        <v>0.2</v>
      </c>
      <c r="W166" s="220">
        <v>9</v>
      </c>
      <c r="X166" s="162">
        <v>0</v>
      </c>
      <c r="Y166" s="27">
        <v>605</v>
      </c>
      <c r="Z166" s="159">
        <v>7.9</v>
      </c>
      <c r="AA166" s="221">
        <v>-3.8</v>
      </c>
      <c r="AB166" s="222">
        <v>59</v>
      </c>
      <c r="AC166" s="152">
        <v>0</v>
      </c>
      <c r="AD166" s="31">
        <f t="shared" si="94"/>
        <v>474</v>
      </c>
      <c r="AE166" s="186">
        <v>9.1</v>
      </c>
      <c r="AF166" s="223">
        <v>0.2</v>
      </c>
      <c r="AG166" s="220">
        <v>64</v>
      </c>
      <c r="AH166" s="162">
        <v>0</v>
      </c>
      <c r="AI166" s="27">
        <v>669</v>
      </c>
      <c r="AJ166" s="193">
        <v>8.1999999999999993</v>
      </c>
      <c r="AK166" s="224">
        <v>-1.5</v>
      </c>
      <c r="AL166" s="222">
        <v>0</v>
      </c>
      <c r="AM166" s="152">
        <v>0</v>
      </c>
      <c r="AN166" s="31">
        <f t="shared" si="95"/>
        <v>334</v>
      </c>
      <c r="AO166" s="186">
        <v>12.5</v>
      </c>
      <c r="AP166" s="223">
        <v>6.4</v>
      </c>
      <c r="AQ166" s="220">
        <v>99</v>
      </c>
      <c r="AR166" s="162">
        <v>0</v>
      </c>
      <c r="AS166" s="27">
        <f t="shared" si="96"/>
        <v>47</v>
      </c>
      <c r="AT166" s="193">
        <v>11.5</v>
      </c>
      <c r="AU166" s="224">
        <v>3.9</v>
      </c>
      <c r="AV166" s="151">
        <v>16</v>
      </c>
      <c r="AW166" s="152">
        <v>1</v>
      </c>
      <c r="AX166" s="31">
        <f t="shared" si="97"/>
        <v>427</v>
      </c>
      <c r="AY166" s="186">
        <v>8.6</v>
      </c>
      <c r="AZ166" s="190">
        <v>0.9</v>
      </c>
      <c r="BA166" s="32">
        <v>33</v>
      </c>
      <c r="BB166" s="34">
        <v>1</v>
      </c>
      <c r="BC166" s="27">
        <f t="shared" si="98"/>
        <v>696</v>
      </c>
      <c r="BD166" s="169">
        <v>6.2</v>
      </c>
      <c r="BE166" s="170">
        <v>-2.6</v>
      </c>
      <c r="BF166" s="29">
        <v>2</v>
      </c>
      <c r="BG166" s="47">
        <v>2</v>
      </c>
      <c r="BH166" s="31">
        <f t="shared" si="99"/>
        <v>327</v>
      </c>
      <c r="BI166" s="178">
        <v>10.5</v>
      </c>
      <c r="BJ166" s="179">
        <v>-1.7</v>
      </c>
      <c r="BK166" s="27">
        <v>49</v>
      </c>
      <c r="BL166" s="34">
        <v>0</v>
      </c>
      <c r="BM166" s="27">
        <f t="shared" si="100"/>
        <v>717</v>
      </c>
      <c r="BN166" s="169">
        <v>8.4</v>
      </c>
      <c r="BO166" s="170">
        <v>3.5</v>
      </c>
      <c r="BP166" s="29">
        <v>34</v>
      </c>
      <c r="BQ166" s="47">
        <v>0</v>
      </c>
      <c r="BR166" s="31">
        <f t="shared" si="101"/>
        <v>463</v>
      </c>
      <c r="BS166" s="178">
        <v>9.5</v>
      </c>
      <c r="BT166" s="179">
        <v>3.4</v>
      </c>
      <c r="BU166" s="27">
        <v>19</v>
      </c>
      <c r="BV166" s="34">
        <v>1</v>
      </c>
      <c r="BW166" s="27">
        <f t="shared" si="102"/>
        <v>492</v>
      </c>
      <c r="BX166" s="169">
        <v>5.0999999999999996</v>
      </c>
      <c r="BY166" s="170">
        <v>-3.3</v>
      </c>
      <c r="BZ166" s="29">
        <v>62</v>
      </c>
      <c r="CA166" s="47">
        <v>2</v>
      </c>
      <c r="CB166" s="31">
        <f t="shared" si="103"/>
        <v>501</v>
      </c>
      <c r="CC166" s="178">
        <v>4.9000000000000004</v>
      </c>
      <c r="CD166" s="179">
        <v>0</v>
      </c>
      <c r="CE166" s="27">
        <v>32</v>
      </c>
      <c r="CF166" s="34">
        <v>0</v>
      </c>
      <c r="CG166" s="27">
        <f t="shared" si="104"/>
        <v>655</v>
      </c>
      <c r="CH166" s="169">
        <v>3.5</v>
      </c>
      <c r="CI166" s="170">
        <v>-5</v>
      </c>
      <c r="CJ166" s="29">
        <v>0</v>
      </c>
      <c r="CK166" s="47">
        <v>5</v>
      </c>
      <c r="CL166" s="31">
        <f t="shared" si="105"/>
        <v>420</v>
      </c>
      <c r="CM166" s="178">
        <v>4.2</v>
      </c>
      <c r="CN166" s="179">
        <v>-0.8</v>
      </c>
      <c r="CO166" s="32">
        <v>25</v>
      </c>
      <c r="CP166" s="34">
        <v>1</v>
      </c>
      <c r="CQ166" s="27">
        <f t="shared" si="106"/>
        <v>502</v>
      </c>
      <c r="CR166" s="169">
        <v>5.2</v>
      </c>
      <c r="CS166" s="170">
        <v>-2.6</v>
      </c>
      <c r="CT166" s="29">
        <v>10</v>
      </c>
      <c r="CU166" s="47">
        <v>0</v>
      </c>
      <c r="CV166" s="31">
        <f t="shared" si="107"/>
        <v>367</v>
      </c>
      <c r="CW166" s="178">
        <v>4.9000000000000004</v>
      </c>
      <c r="CX166" s="179">
        <v>1.4</v>
      </c>
      <c r="CY166" s="32">
        <v>92</v>
      </c>
      <c r="CZ166" s="34">
        <v>0</v>
      </c>
      <c r="DA166" s="125">
        <f t="shared" si="108"/>
        <v>683</v>
      </c>
      <c r="DB166" s="120">
        <v>116</v>
      </c>
      <c r="DC166" s="85">
        <v>0</v>
      </c>
      <c r="DD166" s="85">
        <f t="shared" si="109"/>
        <v>844</v>
      </c>
      <c r="DE166" s="169">
        <v>9.5</v>
      </c>
      <c r="DF166" s="170">
        <v>1.3</v>
      </c>
      <c r="DG166" s="29">
        <v>69</v>
      </c>
      <c r="DH166" s="47">
        <v>0</v>
      </c>
      <c r="DI166" s="31">
        <f t="shared" si="111"/>
        <v>472</v>
      </c>
      <c r="DJ166" s="178">
        <v>10.6</v>
      </c>
      <c r="DK166" s="179">
        <v>3.5</v>
      </c>
      <c r="DL166" s="32">
        <v>116</v>
      </c>
      <c r="DM166" s="28" t="s">
        <v>68</v>
      </c>
      <c r="DN166" s="27">
        <v>844</v>
      </c>
      <c r="DO166" s="27">
        <v>134</v>
      </c>
      <c r="DP166" s="27">
        <v>3</v>
      </c>
      <c r="DQ166" s="27">
        <v>1062</v>
      </c>
      <c r="DR166" s="169">
        <v>2.9</v>
      </c>
      <c r="DS166" s="170">
        <v>-8</v>
      </c>
      <c r="DT166" s="29">
        <v>94</v>
      </c>
      <c r="DU166" s="30" t="s">
        <v>68</v>
      </c>
      <c r="DV166" s="31">
        <v>618</v>
      </c>
      <c r="DW166" s="178">
        <v>3.1</v>
      </c>
      <c r="DX166" s="179">
        <v>-4.5999999999999996</v>
      </c>
      <c r="DY166" s="32">
        <v>134</v>
      </c>
      <c r="DZ166" s="27">
        <v>3</v>
      </c>
      <c r="EA166" s="125">
        <v>991</v>
      </c>
      <c r="EB166" s="32">
        <v>134</v>
      </c>
      <c r="EC166" s="27">
        <v>3</v>
      </c>
      <c r="ED166" s="27">
        <f t="shared" si="91"/>
        <v>1062</v>
      </c>
      <c r="EE166" s="169">
        <v>-0.6</v>
      </c>
      <c r="EF166" s="170">
        <v>-4.5</v>
      </c>
      <c r="EG166" s="29">
        <v>48</v>
      </c>
      <c r="EH166" s="31">
        <v>6</v>
      </c>
      <c r="EI166" s="31">
        <v>370</v>
      </c>
      <c r="EJ166" s="178">
        <v>0.3</v>
      </c>
      <c r="EK166" s="179">
        <v>-3.5</v>
      </c>
      <c r="EL166" s="32">
        <v>60</v>
      </c>
      <c r="EM166" s="270" t="s">
        <v>69</v>
      </c>
      <c r="EN166" s="27">
        <v>615</v>
      </c>
      <c r="EO166" s="169">
        <v>4</v>
      </c>
      <c r="EP166" s="170">
        <v>-5.8</v>
      </c>
      <c r="EQ166" s="32">
        <v>43</v>
      </c>
      <c r="ER166" s="270" t="s">
        <v>69</v>
      </c>
      <c r="ES166" s="27">
        <v>599</v>
      </c>
      <c r="ET166" s="169">
        <v>3.6</v>
      </c>
      <c r="EU166" s="169">
        <v>-1.1000000000000001</v>
      </c>
      <c r="EV166" s="112">
        <f t="shared" si="62"/>
        <v>681.5</v>
      </c>
    </row>
    <row r="167" spans="1:152" ht="15.75">
      <c r="A167" s="293"/>
      <c r="B167" s="26">
        <v>40994</v>
      </c>
      <c r="C167" s="27">
        <v>34</v>
      </c>
      <c r="D167" s="27">
        <v>0</v>
      </c>
      <c r="E167" s="27">
        <f t="shared" si="112"/>
        <v>655</v>
      </c>
      <c r="F167" s="169">
        <v>5.0999999999999996</v>
      </c>
      <c r="G167" s="170">
        <v>-0.6</v>
      </c>
      <c r="H167" s="29">
        <v>20</v>
      </c>
      <c r="I167" s="31">
        <v>0</v>
      </c>
      <c r="J167" s="31">
        <f t="shared" si="110"/>
        <v>391</v>
      </c>
      <c r="K167" s="178">
        <v>9.3000000000000007</v>
      </c>
      <c r="L167" s="179">
        <v>1.4</v>
      </c>
      <c r="M167" s="27">
        <v>39</v>
      </c>
      <c r="N167" s="27">
        <v>0</v>
      </c>
      <c r="O167" s="27">
        <f t="shared" si="92"/>
        <v>602</v>
      </c>
      <c r="P167" s="169">
        <v>5.5</v>
      </c>
      <c r="Q167" s="170">
        <v>-5.5</v>
      </c>
      <c r="R167" s="29">
        <v>52</v>
      </c>
      <c r="S167" s="31">
        <v>0</v>
      </c>
      <c r="T167" s="31">
        <f t="shared" si="93"/>
        <v>458</v>
      </c>
      <c r="U167" s="178">
        <v>6.3</v>
      </c>
      <c r="V167" s="179">
        <v>-2</v>
      </c>
      <c r="W167" s="220">
        <v>6</v>
      </c>
      <c r="X167" s="162">
        <v>0</v>
      </c>
      <c r="Y167" s="27">
        <v>605</v>
      </c>
      <c r="Z167" s="159">
        <v>7.9</v>
      </c>
      <c r="AA167" s="221">
        <v>0.1</v>
      </c>
      <c r="AB167" s="222">
        <v>52</v>
      </c>
      <c r="AC167" s="152">
        <v>0</v>
      </c>
      <c r="AD167" s="31">
        <f t="shared" si="94"/>
        <v>474</v>
      </c>
      <c r="AE167" s="186">
        <v>7.8</v>
      </c>
      <c r="AF167" s="223">
        <v>3.9</v>
      </c>
      <c r="AG167" s="220">
        <v>58</v>
      </c>
      <c r="AH167" s="162">
        <v>0</v>
      </c>
      <c r="AI167" s="27">
        <v>669</v>
      </c>
      <c r="AJ167" s="193">
        <v>7.9</v>
      </c>
      <c r="AK167" s="224">
        <v>2.5</v>
      </c>
      <c r="AL167" s="222">
        <v>0</v>
      </c>
      <c r="AM167" s="152">
        <v>0</v>
      </c>
      <c r="AN167" s="31">
        <f t="shared" si="95"/>
        <v>334</v>
      </c>
      <c r="AO167" s="186">
        <v>8.8000000000000007</v>
      </c>
      <c r="AP167" s="223">
        <v>3.6</v>
      </c>
      <c r="AQ167" s="220">
        <v>94</v>
      </c>
      <c r="AR167" s="162">
        <v>0</v>
      </c>
      <c r="AS167" s="27">
        <f t="shared" si="96"/>
        <v>47</v>
      </c>
      <c r="AT167" s="193">
        <v>7.3</v>
      </c>
      <c r="AU167" s="224">
        <v>-0.9</v>
      </c>
      <c r="AV167" s="151">
        <v>10</v>
      </c>
      <c r="AW167" s="152">
        <v>0</v>
      </c>
      <c r="AX167" s="31">
        <f t="shared" si="97"/>
        <v>427</v>
      </c>
      <c r="AY167" s="186">
        <v>8.9</v>
      </c>
      <c r="AZ167" s="190">
        <v>0.5</v>
      </c>
      <c r="BA167" s="32">
        <v>26</v>
      </c>
      <c r="BB167" s="27">
        <v>0</v>
      </c>
      <c r="BC167" s="27">
        <f t="shared" si="98"/>
        <v>696</v>
      </c>
      <c r="BD167" s="169">
        <v>7.3</v>
      </c>
      <c r="BE167" s="170">
        <v>-1.1000000000000001</v>
      </c>
      <c r="BF167" s="29">
        <v>0</v>
      </c>
      <c r="BG167" s="31">
        <v>0</v>
      </c>
      <c r="BH167" s="31">
        <f t="shared" si="99"/>
        <v>327</v>
      </c>
      <c r="BI167" s="178">
        <v>8.4</v>
      </c>
      <c r="BJ167" s="179">
        <v>0.6</v>
      </c>
      <c r="BK167" s="27">
        <v>43</v>
      </c>
      <c r="BL167" s="27">
        <v>0</v>
      </c>
      <c r="BM167" s="27">
        <f t="shared" si="100"/>
        <v>717</v>
      </c>
      <c r="BN167" s="169">
        <v>8.8000000000000007</v>
      </c>
      <c r="BO167" s="170">
        <v>-0.8</v>
      </c>
      <c r="BP167" s="29">
        <v>28</v>
      </c>
      <c r="BQ167" s="31">
        <v>0</v>
      </c>
      <c r="BR167" s="31">
        <f t="shared" si="101"/>
        <v>463</v>
      </c>
      <c r="BS167" s="178">
        <v>8.8000000000000007</v>
      </c>
      <c r="BT167" s="179">
        <v>2.1</v>
      </c>
      <c r="BU167" s="27">
        <v>15</v>
      </c>
      <c r="BV167" s="27">
        <v>0</v>
      </c>
      <c r="BW167" s="27">
        <f t="shared" si="102"/>
        <v>492</v>
      </c>
      <c r="BX167" s="169">
        <v>7.2</v>
      </c>
      <c r="BY167" s="170">
        <v>-4.0999999999999996</v>
      </c>
      <c r="BZ167" s="29">
        <v>54</v>
      </c>
      <c r="CA167" s="31">
        <v>0</v>
      </c>
      <c r="CB167" s="31">
        <f t="shared" si="103"/>
        <v>501</v>
      </c>
      <c r="CC167" s="178">
        <v>7</v>
      </c>
      <c r="CD167" s="179">
        <v>-2.5</v>
      </c>
      <c r="CE167" s="27">
        <v>30</v>
      </c>
      <c r="CF167" s="27">
        <v>2</v>
      </c>
      <c r="CG167" s="27">
        <f t="shared" si="104"/>
        <v>657</v>
      </c>
      <c r="CH167" s="169">
        <v>5.9</v>
      </c>
      <c r="CI167" s="170">
        <v>-3.4</v>
      </c>
      <c r="CJ167" s="29">
        <v>23</v>
      </c>
      <c r="CK167" s="31">
        <v>8</v>
      </c>
      <c r="CL167" s="31">
        <f t="shared" si="105"/>
        <v>428</v>
      </c>
      <c r="CM167" s="178">
        <v>6.3</v>
      </c>
      <c r="CN167" s="179">
        <v>0.1</v>
      </c>
      <c r="CO167" s="32">
        <v>21</v>
      </c>
      <c r="CP167" s="27">
        <v>0</v>
      </c>
      <c r="CQ167" s="27">
        <f t="shared" si="106"/>
        <v>502</v>
      </c>
      <c r="CR167" s="169">
        <v>8.9</v>
      </c>
      <c r="CS167" s="170">
        <v>-2.8</v>
      </c>
      <c r="CT167" s="29">
        <v>7</v>
      </c>
      <c r="CU167" s="31">
        <v>0</v>
      </c>
      <c r="CV167" s="31">
        <f t="shared" si="107"/>
        <v>367</v>
      </c>
      <c r="CW167" s="178">
        <v>10.3</v>
      </c>
      <c r="CX167" s="179">
        <v>-0.9</v>
      </c>
      <c r="CY167" s="32">
        <v>84</v>
      </c>
      <c r="CZ167" s="27">
        <v>0</v>
      </c>
      <c r="DA167" s="125">
        <f t="shared" si="108"/>
        <v>683</v>
      </c>
      <c r="DB167" s="120">
        <v>123</v>
      </c>
      <c r="DC167" s="85">
        <v>10</v>
      </c>
      <c r="DD167" s="85">
        <f t="shared" si="109"/>
        <v>854</v>
      </c>
      <c r="DE167" s="169">
        <v>12.3</v>
      </c>
      <c r="DF167" s="170">
        <v>-0.9</v>
      </c>
      <c r="DG167" s="29">
        <v>63</v>
      </c>
      <c r="DH167" s="31">
        <v>0</v>
      </c>
      <c r="DI167" s="31">
        <f t="shared" si="111"/>
        <v>472</v>
      </c>
      <c r="DJ167" s="178">
        <v>12.7</v>
      </c>
      <c r="DK167" s="179">
        <v>1.5</v>
      </c>
      <c r="DL167" s="32">
        <v>124</v>
      </c>
      <c r="DM167" s="27">
        <v>10</v>
      </c>
      <c r="DN167" s="27">
        <v>854</v>
      </c>
      <c r="DO167" s="27">
        <v>137</v>
      </c>
      <c r="DP167" s="27">
        <v>6</v>
      </c>
      <c r="DQ167" s="27">
        <v>1068</v>
      </c>
      <c r="DR167" s="169">
        <v>1.8</v>
      </c>
      <c r="DS167" s="170">
        <v>-4.0999999999999996</v>
      </c>
      <c r="DT167" s="29">
        <v>95</v>
      </c>
      <c r="DU167" s="31">
        <v>2</v>
      </c>
      <c r="DV167" s="31">
        <v>620</v>
      </c>
      <c r="DW167" s="178">
        <v>3.5</v>
      </c>
      <c r="DX167" s="179">
        <v>-2.5</v>
      </c>
      <c r="DY167" s="32">
        <v>137</v>
      </c>
      <c r="DZ167" s="27">
        <v>6</v>
      </c>
      <c r="EA167" s="125">
        <v>997</v>
      </c>
      <c r="EB167" s="32">
        <v>138</v>
      </c>
      <c r="EC167" s="27">
        <v>6</v>
      </c>
      <c r="ED167" s="27">
        <f t="shared" si="91"/>
        <v>1068</v>
      </c>
      <c r="EE167" s="169">
        <v>1</v>
      </c>
      <c r="EF167" s="170">
        <v>-8.4</v>
      </c>
      <c r="EG167" s="29">
        <v>48</v>
      </c>
      <c r="EH167" s="31">
        <v>2</v>
      </c>
      <c r="EI167" s="31">
        <v>372</v>
      </c>
      <c r="EJ167" s="178">
        <v>3.1</v>
      </c>
      <c r="EK167" s="179">
        <v>-4.3</v>
      </c>
      <c r="EL167" s="32">
        <v>56</v>
      </c>
      <c r="EM167" s="270" t="s">
        <v>69</v>
      </c>
      <c r="EN167" s="27">
        <v>615</v>
      </c>
      <c r="EO167" s="169">
        <v>3.6</v>
      </c>
      <c r="EP167" s="170">
        <v>-2.6</v>
      </c>
      <c r="EQ167" s="32">
        <v>51</v>
      </c>
      <c r="ER167" s="27">
        <v>8</v>
      </c>
      <c r="ES167" s="27">
        <v>607</v>
      </c>
      <c r="ET167" s="169">
        <v>0.8</v>
      </c>
      <c r="EU167" s="169">
        <v>-3.4</v>
      </c>
      <c r="EV167" s="112">
        <f t="shared" si="62"/>
        <v>684.75</v>
      </c>
    </row>
    <row r="168" spans="1:152" ht="15.75">
      <c r="A168" s="293"/>
      <c r="B168" s="26">
        <v>40995</v>
      </c>
      <c r="C168" s="27">
        <v>31</v>
      </c>
      <c r="D168" s="27">
        <v>0</v>
      </c>
      <c r="E168" s="27">
        <f t="shared" si="112"/>
        <v>655</v>
      </c>
      <c r="F168" s="169">
        <v>5.0999999999999996</v>
      </c>
      <c r="G168" s="170">
        <v>-1.2</v>
      </c>
      <c r="H168" s="29">
        <v>19</v>
      </c>
      <c r="I168" s="31">
        <v>0</v>
      </c>
      <c r="J168" s="31">
        <f t="shared" si="110"/>
        <v>391</v>
      </c>
      <c r="K168" s="178">
        <v>5.5</v>
      </c>
      <c r="L168" s="179">
        <v>0.4</v>
      </c>
      <c r="M168" s="27">
        <v>36</v>
      </c>
      <c r="N168" s="27">
        <v>0</v>
      </c>
      <c r="O168" s="27">
        <f t="shared" si="92"/>
        <v>602</v>
      </c>
      <c r="P168" s="169">
        <v>5.8</v>
      </c>
      <c r="Q168" s="170">
        <v>-4.8</v>
      </c>
      <c r="R168" s="29">
        <v>48</v>
      </c>
      <c r="S168" s="31">
        <v>0</v>
      </c>
      <c r="T168" s="31">
        <f t="shared" si="93"/>
        <v>458</v>
      </c>
      <c r="U168" s="178">
        <v>5.6</v>
      </c>
      <c r="V168" s="179">
        <v>-0.3</v>
      </c>
      <c r="W168" s="220">
        <v>8</v>
      </c>
      <c r="X168" s="162">
        <v>6</v>
      </c>
      <c r="Y168" s="27">
        <v>611</v>
      </c>
      <c r="Z168" s="159">
        <v>6.4</v>
      </c>
      <c r="AA168" s="221">
        <v>0.1</v>
      </c>
      <c r="AB168" s="222">
        <v>45</v>
      </c>
      <c r="AC168" s="152">
        <v>0</v>
      </c>
      <c r="AD168" s="31">
        <f t="shared" si="94"/>
        <v>474</v>
      </c>
      <c r="AE168" s="186">
        <v>11.8</v>
      </c>
      <c r="AF168" s="223">
        <v>4.5999999999999996</v>
      </c>
      <c r="AG168" s="220">
        <v>52</v>
      </c>
      <c r="AH168" s="162">
        <v>0</v>
      </c>
      <c r="AI168" s="27">
        <v>669</v>
      </c>
      <c r="AJ168" s="193">
        <v>8.4</v>
      </c>
      <c r="AK168" s="224">
        <v>2.6</v>
      </c>
      <c r="AL168" s="222">
        <v>0</v>
      </c>
      <c r="AM168" s="152">
        <v>0</v>
      </c>
      <c r="AN168" s="31">
        <f t="shared" si="95"/>
        <v>334</v>
      </c>
      <c r="AO168" s="186">
        <v>12.7</v>
      </c>
      <c r="AP168" s="223">
        <v>2</v>
      </c>
      <c r="AQ168" s="220">
        <v>89</v>
      </c>
      <c r="AR168" s="162">
        <v>0</v>
      </c>
      <c r="AS168" s="27">
        <f t="shared" si="96"/>
        <v>47</v>
      </c>
      <c r="AT168" s="193">
        <v>8.8000000000000007</v>
      </c>
      <c r="AU168" s="224">
        <v>-4.7</v>
      </c>
      <c r="AV168" s="151">
        <v>5</v>
      </c>
      <c r="AW168" s="152">
        <v>0</v>
      </c>
      <c r="AX168" s="31">
        <f t="shared" si="97"/>
        <v>427</v>
      </c>
      <c r="AY168" s="186">
        <v>9.5</v>
      </c>
      <c r="AZ168" s="190">
        <v>2.9</v>
      </c>
      <c r="BA168" s="32">
        <v>29</v>
      </c>
      <c r="BB168" s="27">
        <v>7</v>
      </c>
      <c r="BC168" s="27">
        <f t="shared" si="98"/>
        <v>703</v>
      </c>
      <c r="BD168" s="169">
        <v>1.1000000000000001</v>
      </c>
      <c r="BE168" s="170">
        <v>-2.5</v>
      </c>
      <c r="BF168" s="29">
        <v>5</v>
      </c>
      <c r="BG168" s="31">
        <v>5</v>
      </c>
      <c r="BH168" s="31">
        <f t="shared" si="99"/>
        <v>332</v>
      </c>
      <c r="BI168" s="178">
        <v>4.0999999999999996</v>
      </c>
      <c r="BJ168" s="179">
        <v>-0.8</v>
      </c>
      <c r="BK168" s="27">
        <v>40</v>
      </c>
      <c r="BL168" s="27">
        <v>0</v>
      </c>
      <c r="BM168" s="27">
        <f t="shared" si="100"/>
        <v>717</v>
      </c>
      <c r="BN168" s="169">
        <v>10.6</v>
      </c>
      <c r="BO168" s="170">
        <v>-3.3</v>
      </c>
      <c r="BP168" s="29">
        <v>24</v>
      </c>
      <c r="BQ168" s="31">
        <v>0</v>
      </c>
      <c r="BR168" s="31">
        <f t="shared" si="101"/>
        <v>463</v>
      </c>
      <c r="BS168" s="178">
        <v>12.4</v>
      </c>
      <c r="BT168" s="179">
        <v>0.2</v>
      </c>
      <c r="BU168" s="27">
        <v>11</v>
      </c>
      <c r="BV168" s="27">
        <v>0</v>
      </c>
      <c r="BW168" s="27">
        <f t="shared" si="102"/>
        <v>492</v>
      </c>
      <c r="BX168" s="169">
        <v>8.3000000000000007</v>
      </c>
      <c r="BY168" s="170">
        <v>-3.7</v>
      </c>
      <c r="BZ168" s="29">
        <v>49</v>
      </c>
      <c r="CA168" s="31">
        <v>0</v>
      </c>
      <c r="CB168" s="31">
        <f t="shared" si="103"/>
        <v>501</v>
      </c>
      <c r="CC168" s="178">
        <v>8.6999999999999993</v>
      </c>
      <c r="CD168" s="179">
        <v>-1.9</v>
      </c>
      <c r="CE168" s="27">
        <v>25</v>
      </c>
      <c r="CF168" s="27">
        <v>0</v>
      </c>
      <c r="CG168" s="27">
        <f t="shared" si="104"/>
        <v>657</v>
      </c>
      <c r="CH168" s="169">
        <v>11.1</v>
      </c>
      <c r="CI168" s="170">
        <v>-2.2999999999999998</v>
      </c>
      <c r="CJ168" s="29">
        <v>15</v>
      </c>
      <c r="CK168" s="31">
        <v>0</v>
      </c>
      <c r="CL168" s="31">
        <f t="shared" si="105"/>
        <v>428</v>
      </c>
      <c r="CM168" s="178">
        <v>11.5</v>
      </c>
      <c r="CN168" s="179">
        <v>-0.1</v>
      </c>
      <c r="CO168" s="32">
        <v>16</v>
      </c>
      <c r="CP168" s="27">
        <v>0</v>
      </c>
      <c r="CQ168" s="27">
        <f t="shared" si="106"/>
        <v>502</v>
      </c>
      <c r="CR168" s="169">
        <v>13.6</v>
      </c>
      <c r="CS168" s="170">
        <v>1.3</v>
      </c>
      <c r="CT168" s="29">
        <v>0</v>
      </c>
      <c r="CU168" s="31">
        <v>0</v>
      </c>
      <c r="CV168" s="31">
        <f t="shared" si="107"/>
        <v>367</v>
      </c>
      <c r="CW168" s="178">
        <v>14.9</v>
      </c>
      <c r="CX168" s="179">
        <v>2.4</v>
      </c>
      <c r="CY168" s="32">
        <v>80</v>
      </c>
      <c r="CZ168" s="27">
        <v>0</v>
      </c>
      <c r="DA168" s="125">
        <f t="shared" si="108"/>
        <v>683</v>
      </c>
      <c r="DB168" s="120">
        <v>118</v>
      </c>
      <c r="DC168" s="85">
        <v>3</v>
      </c>
      <c r="DD168" s="85">
        <f t="shared" si="109"/>
        <v>857</v>
      </c>
      <c r="DE168" s="169">
        <v>9.5</v>
      </c>
      <c r="DF168" s="170">
        <v>-2.2000000000000002</v>
      </c>
      <c r="DG168" s="29">
        <v>57</v>
      </c>
      <c r="DH168" s="31">
        <v>0</v>
      </c>
      <c r="DI168" s="31">
        <f t="shared" si="111"/>
        <v>472</v>
      </c>
      <c r="DJ168" s="178">
        <v>13.6</v>
      </c>
      <c r="DK168" s="179">
        <v>1.2</v>
      </c>
      <c r="DL168" s="32">
        <v>118</v>
      </c>
      <c r="DM168" s="27">
        <v>3</v>
      </c>
      <c r="DN168" s="27">
        <v>857</v>
      </c>
      <c r="DO168" s="27">
        <v>144</v>
      </c>
      <c r="DP168" s="27">
        <v>11</v>
      </c>
      <c r="DQ168" s="27">
        <v>1079</v>
      </c>
      <c r="DR168" s="169">
        <v>5.2</v>
      </c>
      <c r="DS168" s="170">
        <v>-3.2</v>
      </c>
      <c r="DT168" s="29">
        <v>92</v>
      </c>
      <c r="DU168" s="31">
        <v>0</v>
      </c>
      <c r="DV168" s="31">
        <v>620</v>
      </c>
      <c r="DW168" s="178">
        <v>6</v>
      </c>
      <c r="DX168" s="179">
        <v>-0.4</v>
      </c>
      <c r="DY168" s="32">
        <v>144</v>
      </c>
      <c r="DZ168" s="27">
        <v>11</v>
      </c>
      <c r="EA168" s="125">
        <v>1008</v>
      </c>
      <c r="EB168" s="32">
        <v>145</v>
      </c>
      <c r="EC168" s="27">
        <v>11</v>
      </c>
      <c r="ED168" s="27">
        <f t="shared" si="91"/>
        <v>1079</v>
      </c>
      <c r="EE168" s="169">
        <v>2.5</v>
      </c>
      <c r="EF168" s="170">
        <v>-6</v>
      </c>
      <c r="EG168" s="29">
        <v>48</v>
      </c>
      <c r="EH168" s="31">
        <v>6</v>
      </c>
      <c r="EI168" s="31">
        <v>378</v>
      </c>
      <c r="EJ168" s="178"/>
      <c r="EK168" s="179"/>
      <c r="EL168" s="32">
        <v>54</v>
      </c>
      <c r="EM168" s="270" t="s">
        <v>69</v>
      </c>
      <c r="EN168" s="27">
        <v>615</v>
      </c>
      <c r="EO168" s="169">
        <v>2.8</v>
      </c>
      <c r="EP168" s="170">
        <v>-5.9</v>
      </c>
      <c r="EQ168" s="32">
        <v>47</v>
      </c>
      <c r="ER168" s="27">
        <v>4</v>
      </c>
      <c r="ES168" s="27">
        <v>611</v>
      </c>
      <c r="ET168" s="169">
        <v>0.5</v>
      </c>
      <c r="EU168" s="169">
        <v>-6.1</v>
      </c>
      <c r="EV168" s="112">
        <f t="shared" si="62"/>
        <v>687</v>
      </c>
    </row>
    <row r="169" spans="1:152" ht="15.75">
      <c r="A169" s="293"/>
      <c r="B169" s="40">
        <v>40996</v>
      </c>
      <c r="C169" s="27">
        <v>30</v>
      </c>
      <c r="D169" s="34">
        <v>1</v>
      </c>
      <c r="E169" s="27">
        <f t="shared" si="112"/>
        <v>656</v>
      </c>
      <c r="F169" s="169">
        <v>4.5</v>
      </c>
      <c r="G169" s="170">
        <v>0.5</v>
      </c>
      <c r="H169" s="29">
        <v>17</v>
      </c>
      <c r="I169" s="47">
        <v>0</v>
      </c>
      <c r="J169" s="31">
        <f t="shared" si="110"/>
        <v>391</v>
      </c>
      <c r="K169" s="178">
        <v>5.8</v>
      </c>
      <c r="L169" s="179">
        <v>1.5</v>
      </c>
      <c r="M169" s="27">
        <v>33</v>
      </c>
      <c r="N169" s="34">
        <v>0</v>
      </c>
      <c r="O169" s="27">
        <f t="shared" si="92"/>
        <v>602</v>
      </c>
      <c r="P169" s="169">
        <v>8.8000000000000007</v>
      </c>
      <c r="Q169" s="170">
        <v>-5.2</v>
      </c>
      <c r="R169" s="29">
        <v>45</v>
      </c>
      <c r="S169" s="47">
        <v>0</v>
      </c>
      <c r="T169" s="31">
        <f t="shared" si="93"/>
        <v>458</v>
      </c>
      <c r="U169" s="178"/>
      <c r="V169" s="179"/>
      <c r="W169" s="220">
        <v>1</v>
      </c>
      <c r="X169" s="162">
        <v>0</v>
      </c>
      <c r="Y169" s="27">
        <v>611</v>
      </c>
      <c r="Z169" s="159">
        <v>11</v>
      </c>
      <c r="AA169" s="221">
        <v>-2</v>
      </c>
      <c r="AB169" s="222">
        <v>40</v>
      </c>
      <c r="AC169" s="152">
        <v>0</v>
      </c>
      <c r="AD169" s="31">
        <f t="shared" si="94"/>
        <v>474</v>
      </c>
      <c r="AE169" s="186">
        <v>6.7</v>
      </c>
      <c r="AF169" s="223">
        <v>1.8</v>
      </c>
      <c r="AG169" s="220">
        <v>48</v>
      </c>
      <c r="AH169" s="162">
        <v>0</v>
      </c>
      <c r="AI169" s="27">
        <v>669</v>
      </c>
      <c r="AJ169" s="193">
        <v>7</v>
      </c>
      <c r="AK169" s="224">
        <v>1.4</v>
      </c>
      <c r="AL169" s="222">
        <v>0</v>
      </c>
      <c r="AM169" s="152">
        <v>0</v>
      </c>
      <c r="AN169" s="31">
        <f t="shared" si="95"/>
        <v>334</v>
      </c>
      <c r="AO169" s="186">
        <v>14.2</v>
      </c>
      <c r="AP169" s="223">
        <v>3.3</v>
      </c>
      <c r="AQ169" s="220">
        <v>85</v>
      </c>
      <c r="AR169" s="162">
        <v>0</v>
      </c>
      <c r="AS169" s="27">
        <f t="shared" si="96"/>
        <v>47</v>
      </c>
      <c r="AT169" s="193">
        <v>9.9</v>
      </c>
      <c r="AU169" s="224">
        <v>-0.8</v>
      </c>
      <c r="AV169" s="151">
        <v>0</v>
      </c>
      <c r="AW169" s="152">
        <v>0</v>
      </c>
      <c r="AX169" s="31">
        <f t="shared" si="97"/>
        <v>427</v>
      </c>
      <c r="AY169" s="186">
        <v>8.9</v>
      </c>
      <c r="AZ169" s="190">
        <v>2</v>
      </c>
      <c r="BA169" s="32">
        <v>30</v>
      </c>
      <c r="BB169" s="34">
        <v>4</v>
      </c>
      <c r="BC169" s="27">
        <f t="shared" si="98"/>
        <v>707</v>
      </c>
      <c r="BD169" s="169">
        <v>2</v>
      </c>
      <c r="BE169" s="170">
        <v>-4.3</v>
      </c>
      <c r="BF169" s="29">
        <v>0</v>
      </c>
      <c r="BG169" s="47">
        <v>2</v>
      </c>
      <c r="BH169" s="31">
        <f t="shared" si="99"/>
        <v>334</v>
      </c>
      <c r="BI169" s="178">
        <v>2.2000000000000002</v>
      </c>
      <c r="BJ169" s="179">
        <v>-2.2999999999999998</v>
      </c>
      <c r="BK169" s="27">
        <v>26</v>
      </c>
      <c r="BL169" s="34">
        <v>0</v>
      </c>
      <c r="BM169" s="27">
        <f t="shared" si="100"/>
        <v>717</v>
      </c>
      <c r="BN169" s="169">
        <v>15</v>
      </c>
      <c r="BO169" s="170">
        <v>8.4</v>
      </c>
      <c r="BP169" s="29">
        <v>15</v>
      </c>
      <c r="BQ169" s="47">
        <v>0</v>
      </c>
      <c r="BR169" s="31">
        <f t="shared" si="101"/>
        <v>463</v>
      </c>
      <c r="BS169" s="178">
        <v>16.399999999999999</v>
      </c>
      <c r="BT169" s="179">
        <v>5</v>
      </c>
      <c r="BU169" s="27">
        <v>8</v>
      </c>
      <c r="BV169" s="34">
        <v>1</v>
      </c>
      <c r="BW169" s="27">
        <f t="shared" si="102"/>
        <v>493</v>
      </c>
      <c r="BX169" s="169">
        <v>7.1</v>
      </c>
      <c r="BY169" s="170">
        <v>-1.7</v>
      </c>
      <c r="BZ169" s="29">
        <v>46</v>
      </c>
      <c r="CA169" s="47">
        <v>0</v>
      </c>
      <c r="CB169" s="31">
        <f t="shared" si="103"/>
        <v>501</v>
      </c>
      <c r="CC169" s="178">
        <v>6.5</v>
      </c>
      <c r="CD169" s="179">
        <v>0.1</v>
      </c>
      <c r="CE169" s="27">
        <v>19</v>
      </c>
      <c r="CF169" s="34">
        <v>0</v>
      </c>
      <c r="CG169" s="27">
        <f t="shared" si="104"/>
        <v>657</v>
      </c>
      <c r="CH169" s="169">
        <v>8.6</v>
      </c>
      <c r="CI169" s="170">
        <v>-1.7</v>
      </c>
      <c r="CJ169" s="29">
        <v>9</v>
      </c>
      <c r="CK169" s="47">
        <v>0</v>
      </c>
      <c r="CL169" s="31">
        <f t="shared" si="105"/>
        <v>428</v>
      </c>
      <c r="CM169" s="178">
        <v>8.1999999999999993</v>
      </c>
      <c r="CN169" s="179">
        <v>1.9</v>
      </c>
      <c r="CO169" s="32">
        <v>9</v>
      </c>
      <c r="CP169" s="34">
        <v>0</v>
      </c>
      <c r="CQ169" s="27">
        <f t="shared" si="106"/>
        <v>502</v>
      </c>
      <c r="CR169" s="169">
        <v>14.3</v>
      </c>
      <c r="CS169" s="170">
        <v>1.4</v>
      </c>
      <c r="CT169" s="29">
        <v>0</v>
      </c>
      <c r="CU169" s="47">
        <v>0</v>
      </c>
      <c r="CV169" s="31">
        <f t="shared" si="107"/>
        <v>367</v>
      </c>
      <c r="CW169" s="178">
        <v>16</v>
      </c>
      <c r="CX169" s="179">
        <v>3.9</v>
      </c>
      <c r="CY169" s="32">
        <v>74</v>
      </c>
      <c r="CZ169" s="34">
        <v>0</v>
      </c>
      <c r="DA169" s="125">
        <f t="shared" si="108"/>
        <v>683</v>
      </c>
      <c r="DB169" s="120">
        <v>111</v>
      </c>
      <c r="DC169" s="85">
        <v>0</v>
      </c>
      <c r="DD169" s="85">
        <f t="shared" si="109"/>
        <v>857</v>
      </c>
      <c r="DE169" s="169">
        <v>8.6999999999999993</v>
      </c>
      <c r="DF169" s="170">
        <v>-1.3</v>
      </c>
      <c r="DG169" s="29">
        <v>50</v>
      </c>
      <c r="DH169" s="47">
        <v>0</v>
      </c>
      <c r="DI169" s="31">
        <f t="shared" si="111"/>
        <v>472</v>
      </c>
      <c r="DJ169" s="178">
        <v>11.2</v>
      </c>
      <c r="DK169" s="179">
        <v>0.3</v>
      </c>
      <c r="DL169" s="32">
        <v>111</v>
      </c>
      <c r="DM169" s="28" t="s">
        <v>68</v>
      </c>
      <c r="DN169" s="27">
        <v>857</v>
      </c>
      <c r="DO169" s="27">
        <v>136</v>
      </c>
      <c r="DP169" s="270" t="s">
        <v>69</v>
      </c>
      <c r="DQ169" s="27">
        <v>1079</v>
      </c>
      <c r="DR169" s="169">
        <v>10.1</v>
      </c>
      <c r="DS169" s="170">
        <v>-2.2999999999999998</v>
      </c>
      <c r="DT169" s="29">
        <v>85</v>
      </c>
      <c r="DU169" s="30" t="s">
        <v>68</v>
      </c>
      <c r="DV169" s="31">
        <v>620</v>
      </c>
      <c r="DW169" s="178">
        <v>8.5</v>
      </c>
      <c r="DX169" s="179">
        <v>2.1</v>
      </c>
      <c r="DY169" s="32">
        <v>136</v>
      </c>
      <c r="DZ169" s="270" t="s">
        <v>69</v>
      </c>
      <c r="EA169" s="125">
        <v>1008</v>
      </c>
      <c r="EB169" s="32">
        <v>136</v>
      </c>
      <c r="EC169" s="270" t="s">
        <v>69</v>
      </c>
      <c r="ED169" s="27">
        <f t="shared" si="91"/>
        <v>1079</v>
      </c>
      <c r="EE169" s="169">
        <v>3.8</v>
      </c>
      <c r="EF169" s="170">
        <v>-6.1</v>
      </c>
      <c r="EG169" s="29"/>
      <c r="EH169" s="270" t="s">
        <v>69</v>
      </c>
      <c r="EI169" s="31"/>
      <c r="EJ169" s="178"/>
      <c r="EK169" s="179"/>
      <c r="EL169" s="32">
        <v>52</v>
      </c>
      <c r="EM169" s="34">
        <v>2</v>
      </c>
      <c r="EN169" s="27">
        <v>617</v>
      </c>
      <c r="EO169" s="169">
        <v>6.6</v>
      </c>
      <c r="EP169" s="170">
        <v>-3.8</v>
      </c>
      <c r="EQ169" s="32">
        <v>48</v>
      </c>
      <c r="ER169" s="27">
        <v>9</v>
      </c>
      <c r="ES169" s="27">
        <v>620</v>
      </c>
      <c r="ET169" s="169">
        <v>1.1000000000000001</v>
      </c>
      <c r="EU169" s="169">
        <v>-6.5</v>
      </c>
      <c r="EV169" s="112">
        <f t="shared" si="62"/>
        <v>688.5</v>
      </c>
    </row>
    <row r="170" spans="1:152" ht="15.75">
      <c r="A170" s="293"/>
      <c r="B170" s="26">
        <v>40997</v>
      </c>
      <c r="C170" s="27">
        <v>28</v>
      </c>
      <c r="D170" s="27">
        <v>0</v>
      </c>
      <c r="E170" s="27">
        <f t="shared" si="112"/>
        <v>656</v>
      </c>
      <c r="F170" s="169">
        <v>5.4</v>
      </c>
      <c r="G170" s="170">
        <v>-1.1000000000000001</v>
      </c>
      <c r="H170" s="29">
        <v>17</v>
      </c>
      <c r="I170" s="47">
        <v>3</v>
      </c>
      <c r="J170" s="31">
        <f t="shared" si="110"/>
        <v>394</v>
      </c>
      <c r="K170" s="178">
        <v>6.4</v>
      </c>
      <c r="L170" s="179">
        <v>0.1</v>
      </c>
      <c r="M170" s="27">
        <v>27</v>
      </c>
      <c r="N170" s="27">
        <v>0</v>
      </c>
      <c r="O170" s="27">
        <f t="shared" si="92"/>
        <v>602</v>
      </c>
      <c r="P170" s="169">
        <v>10.4</v>
      </c>
      <c r="Q170" s="170">
        <v>2.2999999999999998</v>
      </c>
      <c r="R170" s="29"/>
      <c r="S170" s="47"/>
      <c r="T170" s="31">
        <f t="shared" si="93"/>
        <v>458</v>
      </c>
      <c r="U170" s="178"/>
      <c r="V170" s="179"/>
      <c r="W170" s="220">
        <v>0</v>
      </c>
      <c r="X170" s="162">
        <v>0</v>
      </c>
      <c r="Y170" s="27">
        <v>611</v>
      </c>
      <c r="Z170" s="159">
        <v>11.3</v>
      </c>
      <c r="AA170" s="221">
        <v>-2</v>
      </c>
      <c r="AB170" s="222">
        <v>38</v>
      </c>
      <c r="AC170" s="152">
        <v>0</v>
      </c>
      <c r="AD170" s="31">
        <f t="shared" si="94"/>
        <v>474</v>
      </c>
      <c r="AE170" s="186">
        <v>13.1</v>
      </c>
      <c r="AF170" s="223">
        <v>1.1000000000000001</v>
      </c>
      <c r="AG170" s="220">
        <v>44</v>
      </c>
      <c r="AH170" s="162">
        <v>0</v>
      </c>
      <c r="AI170" s="27">
        <v>669</v>
      </c>
      <c r="AJ170" s="193">
        <v>9.1</v>
      </c>
      <c r="AK170" s="224">
        <v>-0.1</v>
      </c>
      <c r="AL170" s="222">
        <v>0</v>
      </c>
      <c r="AM170" s="152">
        <v>0</v>
      </c>
      <c r="AN170" s="31">
        <f t="shared" si="95"/>
        <v>334</v>
      </c>
      <c r="AO170" s="186">
        <v>18.3</v>
      </c>
      <c r="AP170" s="223">
        <v>8.3000000000000007</v>
      </c>
      <c r="AQ170" s="220">
        <v>80</v>
      </c>
      <c r="AR170" s="162">
        <v>0</v>
      </c>
      <c r="AS170" s="27">
        <f t="shared" si="96"/>
        <v>47</v>
      </c>
      <c r="AT170" s="193">
        <v>16.3</v>
      </c>
      <c r="AU170" s="224">
        <v>3.1</v>
      </c>
      <c r="AV170" s="151">
        <v>0</v>
      </c>
      <c r="AW170" s="152">
        <v>0</v>
      </c>
      <c r="AX170" s="31">
        <f t="shared" si="97"/>
        <v>427</v>
      </c>
      <c r="AY170" s="186">
        <v>7.2</v>
      </c>
      <c r="AZ170" s="190">
        <v>1.2</v>
      </c>
      <c r="BA170" s="32">
        <v>30</v>
      </c>
      <c r="BB170" s="27">
        <v>5</v>
      </c>
      <c r="BC170" s="27">
        <f t="shared" si="98"/>
        <v>712</v>
      </c>
      <c r="BD170" s="169">
        <v>2.2000000000000002</v>
      </c>
      <c r="BE170" s="170">
        <v>-8.5</v>
      </c>
      <c r="BF170" s="29">
        <v>0</v>
      </c>
      <c r="BG170" s="47">
        <v>0</v>
      </c>
      <c r="BH170" s="31">
        <f t="shared" si="99"/>
        <v>334</v>
      </c>
      <c r="BI170" s="178">
        <v>2.8</v>
      </c>
      <c r="BJ170" s="179">
        <v>-2.4</v>
      </c>
      <c r="BK170" s="27">
        <v>9</v>
      </c>
      <c r="BL170" s="27">
        <v>0</v>
      </c>
      <c r="BM170" s="27">
        <f t="shared" si="100"/>
        <v>717</v>
      </c>
      <c r="BN170" s="169">
        <v>11</v>
      </c>
      <c r="BO170" s="170">
        <v>0.1</v>
      </c>
      <c r="BP170" s="29">
        <v>3</v>
      </c>
      <c r="BQ170" s="47">
        <v>0</v>
      </c>
      <c r="BR170" s="31">
        <f t="shared" si="101"/>
        <v>463</v>
      </c>
      <c r="BS170" s="178">
        <v>12.3</v>
      </c>
      <c r="BT170" s="179">
        <v>4.3</v>
      </c>
      <c r="BU170" s="27">
        <v>4</v>
      </c>
      <c r="BV170" s="27">
        <v>2</v>
      </c>
      <c r="BW170" s="27">
        <f t="shared" si="102"/>
        <v>495</v>
      </c>
      <c r="BX170" s="169">
        <v>9</v>
      </c>
      <c r="BY170" s="170">
        <v>-1.8</v>
      </c>
      <c r="BZ170" s="29">
        <v>44</v>
      </c>
      <c r="CA170" s="47">
        <v>0</v>
      </c>
      <c r="CB170" s="31">
        <f t="shared" si="103"/>
        <v>501</v>
      </c>
      <c r="CC170" s="178">
        <v>9.6</v>
      </c>
      <c r="CD170" s="179">
        <v>-0.4</v>
      </c>
      <c r="CE170" s="27">
        <v>15</v>
      </c>
      <c r="CF170" s="27">
        <v>0</v>
      </c>
      <c r="CG170" s="27">
        <f t="shared" si="104"/>
        <v>657</v>
      </c>
      <c r="CH170" s="169">
        <v>12.3</v>
      </c>
      <c r="CI170" s="170">
        <v>-3.4</v>
      </c>
      <c r="CJ170" s="29">
        <v>0</v>
      </c>
      <c r="CK170" s="47">
        <v>0</v>
      </c>
      <c r="CL170" s="31">
        <f t="shared" si="105"/>
        <v>428</v>
      </c>
      <c r="CM170" s="178">
        <v>13.5</v>
      </c>
      <c r="CN170" s="179">
        <v>0.1</v>
      </c>
      <c r="CO170" s="32">
        <v>2</v>
      </c>
      <c r="CP170" s="27">
        <v>0</v>
      </c>
      <c r="CQ170" s="27">
        <f t="shared" si="106"/>
        <v>502</v>
      </c>
      <c r="CR170" s="169">
        <v>15</v>
      </c>
      <c r="CS170" s="170">
        <v>1.2</v>
      </c>
      <c r="CT170" s="29">
        <v>0</v>
      </c>
      <c r="CU170" s="47">
        <v>0</v>
      </c>
      <c r="CV170" s="31">
        <f t="shared" si="107"/>
        <v>367</v>
      </c>
      <c r="CW170" s="178">
        <v>16.3</v>
      </c>
      <c r="CX170" s="179">
        <v>5.6</v>
      </c>
      <c r="CY170" s="32">
        <v>63</v>
      </c>
      <c r="CZ170" s="27">
        <v>0</v>
      </c>
      <c r="DA170" s="125">
        <f t="shared" si="108"/>
        <v>683</v>
      </c>
      <c r="DB170" s="120">
        <v>104</v>
      </c>
      <c r="DC170" s="85">
        <v>1</v>
      </c>
      <c r="DD170" s="85">
        <f t="shared" si="109"/>
        <v>858</v>
      </c>
      <c r="DE170" s="169">
        <v>9.1</v>
      </c>
      <c r="DF170" s="170">
        <v>-0.2</v>
      </c>
      <c r="DG170" s="29">
        <v>43</v>
      </c>
      <c r="DH170" s="47">
        <v>0</v>
      </c>
      <c r="DI170" s="31">
        <f t="shared" si="111"/>
        <v>472</v>
      </c>
      <c r="DJ170" s="178">
        <v>10.9</v>
      </c>
      <c r="DK170" s="179">
        <v>3.6</v>
      </c>
      <c r="DL170" s="32">
        <v>104</v>
      </c>
      <c r="DM170" s="27">
        <v>1</v>
      </c>
      <c r="DN170" s="27">
        <v>858</v>
      </c>
      <c r="DO170" s="27">
        <v>134</v>
      </c>
      <c r="DP170" s="270" t="s">
        <v>69</v>
      </c>
      <c r="DQ170" s="27">
        <v>1079</v>
      </c>
      <c r="DR170" s="169">
        <v>4.3</v>
      </c>
      <c r="DS170" s="170">
        <v>-1.2</v>
      </c>
      <c r="DT170" s="29">
        <v>80</v>
      </c>
      <c r="DU170" s="30" t="s">
        <v>68</v>
      </c>
      <c r="DV170" s="31">
        <v>620</v>
      </c>
      <c r="DW170" s="178">
        <v>5.2</v>
      </c>
      <c r="DX170" s="179">
        <v>-1.1000000000000001</v>
      </c>
      <c r="DY170" s="32"/>
      <c r="DZ170" s="270" t="s">
        <v>69</v>
      </c>
      <c r="EA170" s="125">
        <v>1008</v>
      </c>
      <c r="EB170" s="32">
        <v>134</v>
      </c>
      <c r="EC170" s="270" t="s">
        <v>69</v>
      </c>
      <c r="ED170" s="27">
        <f t="shared" si="91"/>
        <v>1079</v>
      </c>
      <c r="EE170" s="169">
        <v>7.8</v>
      </c>
      <c r="EF170" s="170">
        <v>-5.6</v>
      </c>
      <c r="EG170" s="29"/>
      <c r="EH170" s="270" t="s">
        <v>69</v>
      </c>
      <c r="EI170" s="31"/>
      <c r="EJ170" s="178"/>
      <c r="EK170" s="179"/>
      <c r="EL170" s="32">
        <v>47</v>
      </c>
      <c r="EM170" s="270" t="s">
        <v>69</v>
      </c>
      <c r="EN170" s="27">
        <v>617</v>
      </c>
      <c r="EO170" s="169">
        <v>8.4</v>
      </c>
      <c r="EP170" s="170">
        <v>0</v>
      </c>
      <c r="EQ170" s="32">
        <v>51</v>
      </c>
      <c r="ER170" s="27">
        <v>2</v>
      </c>
      <c r="ES170" s="27">
        <v>622</v>
      </c>
      <c r="ET170" s="169">
        <v>0.9</v>
      </c>
      <c r="EU170" s="169">
        <v>-5.7</v>
      </c>
      <c r="EV170" s="112">
        <f t="shared" si="62"/>
        <v>689.125</v>
      </c>
    </row>
    <row r="171" spans="1:152" ht="15.75">
      <c r="A171" s="293"/>
      <c r="B171" s="40">
        <v>40998</v>
      </c>
      <c r="C171" s="27">
        <v>26</v>
      </c>
      <c r="D171" s="27">
        <v>0</v>
      </c>
      <c r="E171" s="27">
        <f t="shared" si="112"/>
        <v>656</v>
      </c>
      <c r="F171" s="169">
        <v>5.9</v>
      </c>
      <c r="G171" s="170">
        <v>-3.4</v>
      </c>
      <c r="H171" s="29">
        <v>14</v>
      </c>
      <c r="I171" s="31">
        <v>0</v>
      </c>
      <c r="J171" s="31">
        <f t="shared" si="110"/>
        <v>394</v>
      </c>
      <c r="K171" s="178">
        <v>4.2</v>
      </c>
      <c r="L171" s="179">
        <v>-2.2000000000000002</v>
      </c>
      <c r="M171" s="27">
        <v>13</v>
      </c>
      <c r="N171" s="27">
        <v>0</v>
      </c>
      <c r="O171" s="27">
        <f t="shared" si="92"/>
        <v>602</v>
      </c>
      <c r="P171" s="169">
        <v>9</v>
      </c>
      <c r="Q171" s="170">
        <v>3.8</v>
      </c>
      <c r="R171" s="29"/>
      <c r="S171" s="31"/>
      <c r="T171" s="31">
        <f t="shared" si="93"/>
        <v>458</v>
      </c>
      <c r="U171" s="178"/>
      <c r="V171" s="179"/>
      <c r="W171" s="220">
        <v>0</v>
      </c>
      <c r="X171" s="162">
        <v>0</v>
      </c>
      <c r="Y171" s="27">
        <v>611</v>
      </c>
      <c r="Z171" s="159">
        <v>12.5</v>
      </c>
      <c r="AA171" s="221">
        <v>1.1000000000000001</v>
      </c>
      <c r="AB171" s="222">
        <v>33</v>
      </c>
      <c r="AC171" s="152">
        <v>0</v>
      </c>
      <c r="AD171" s="31">
        <f t="shared" si="94"/>
        <v>474</v>
      </c>
      <c r="AE171" s="186">
        <v>10.4</v>
      </c>
      <c r="AF171" s="223">
        <v>1.9</v>
      </c>
      <c r="AG171" s="220">
        <v>38</v>
      </c>
      <c r="AH171" s="162">
        <v>0</v>
      </c>
      <c r="AI171" s="27">
        <v>669</v>
      </c>
      <c r="AJ171" s="193">
        <v>9.8000000000000007</v>
      </c>
      <c r="AK171" s="224">
        <v>0.3</v>
      </c>
      <c r="AL171" s="222">
        <v>0</v>
      </c>
      <c r="AM171" s="152">
        <v>0</v>
      </c>
      <c r="AN171" s="31">
        <f t="shared" si="95"/>
        <v>334</v>
      </c>
      <c r="AO171" s="186" t="s">
        <v>76</v>
      </c>
      <c r="AP171" s="223">
        <v>7.7</v>
      </c>
      <c r="AQ171" s="220">
        <v>65</v>
      </c>
      <c r="AR171" s="162">
        <v>0</v>
      </c>
      <c r="AS171" s="27">
        <f t="shared" si="96"/>
        <v>47</v>
      </c>
      <c r="AT171" s="193">
        <v>12.8</v>
      </c>
      <c r="AU171" s="224">
        <v>5.2</v>
      </c>
      <c r="AV171" s="151">
        <v>0</v>
      </c>
      <c r="AW171" s="152">
        <v>0</v>
      </c>
      <c r="AX171" s="31">
        <f t="shared" si="97"/>
        <v>427</v>
      </c>
      <c r="AY171" s="186">
        <v>11.6</v>
      </c>
      <c r="AZ171" s="190">
        <v>-0.6</v>
      </c>
      <c r="BA171" s="32">
        <v>25</v>
      </c>
      <c r="BB171" s="27">
        <v>0</v>
      </c>
      <c r="BC171" s="27">
        <f t="shared" si="98"/>
        <v>712</v>
      </c>
      <c r="BD171" s="169">
        <v>4.7</v>
      </c>
      <c r="BE171" s="170">
        <v>-6.4</v>
      </c>
      <c r="BF171" s="29">
        <v>0</v>
      </c>
      <c r="BG171" s="27">
        <v>0</v>
      </c>
      <c r="BH171" s="31">
        <f t="shared" si="99"/>
        <v>334</v>
      </c>
      <c r="BI171" s="178">
        <v>5.9</v>
      </c>
      <c r="BJ171" s="179">
        <v>-2.8</v>
      </c>
      <c r="BK171" s="27">
        <v>5</v>
      </c>
      <c r="BL171" s="27">
        <v>0</v>
      </c>
      <c r="BM171" s="27">
        <f t="shared" si="100"/>
        <v>717</v>
      </c>
      <c r="BN171" s="169">
        <v>7.8</v>
      </c>
      <c r="BO171" s="170">
        <v>-1.7</v>
      </c>
      <c r="BP171" s="29">
        <v>0</v>
      </c>
      <c r="BQ171" s="27">
        <v>0</v>
      </c>
      <c r="BR171" s="31">
        <f t="shared" si="101"/>
        <v>463</v>
      </c>
      <c r="BS171" s="178">
        <v>8.8000000000000007</v>
      </c>
      <c r="BT171" s="179">
        <v>2.1</v>
      </c>
      <c r="BU171" s="27">
        <v>0</v>
      </c>
      <c r="BV171" s="27">
        <v>0</v>
      </c>
      <c r="BW171" s="27">
        <f t="shared" si="102"/>
        <v>495</v>
      </c>
      <c r="BX171" s="169">
        <v>4.8</v>
      </c>
      <c r="BY171" s="170">
        <v>-2</v>
      </c>
      <c r="BZ171" s="29">
        <v>40</v>
      </c>
      <c r="CA171" s="27">
        <v>0</v>
      </c>
      <c r="CB171" s="31">
        <f t="shared" si="103"/>
        <v>501</v>
      </c>
      <c r="CC171" s="178">
        <v>4.3</v>
      </c>
      <c r="CD171" s="179">
        <v>0.3</v>
      </c>
      <c r="CE171" s="27">
        <v>11</v>
      </c>
      <c r="CF171" s="27">
        <v>0</v>
      </c>
      <c r="CG171" s="27">
        <f t="shared" si="104"/>
        <v>657</v>
      </c>
      <c r="CH171" s="169">
        <v>12</v>
      </c>
      <c r="CI171" s="170">
        <v>2.8</v>
      </c>
      <c r="CJ171" s="29">
        <v>0</v>
      </c>
      <c r="CK171" s="27">
        <v>0</v>
      </c>
      <c r="CL171" s="31">
        <f t="shared" si="105"/>
        <v>428</v>
      </c>
      <c r="CM171" s="178">
        <v>9.4</v>
      </c>
      <c r="CN171" s="179">
        <v>3.3</v>
      </c>
      <c r="CO171" s="32">
        <v>0</v>
      </c>
      <c r="CP171" s="27">
        <v>0</v>
      </c>
      <c r="CQ171" s="27">
        <f t="shared" si="106"/>
        <v>502</v>
      </c>
      <c r="CR171" s="169">
        <v>13</v>
      </c>
      <c r="CS171" s="170">
        <v>-0.4</v>
      </c>
      <c r="CT171" s="29">
        <v>0</v>
      </c>
      <c r="CU171" s="27">
        <v>0</v>
      </c>
      <c r="CV171" s="31">
        <f t="shared" si="107"/>
        <v>367</v>
      </c>
      <c r="CW171" s="178">
        <v>12.2</v>
      </c>
      <c r="CX171" s="179">
        <v>-5.3</v>
      </c>
      <c r="CY171" s="32">
        <v>56</v>
      </c>
      <c r="CZ171" s="27">
        <v>0</v>
      </c>
      <c r="DA171" s="125">
        <f t="shared" si="108"/>
        <v>683</v>
      </c>
      <c r="DB171" s="120">
        <v>109</v>
      </c>
      <c r="DC171" s="85">
        <v>10</v>
      </c>
      <c r="DD171" s="85">
        <f t="shared" si="109"/>
        <v>868</v>
      </c>
      <c r="DE171" s="169">
        <v>5.0999999999999996</v>
      </c>
      <c r="DF171" s="170">
        <v>-0.2</v>
      </c>
      <c r="DG171" s="29">
        <v>37</v>
      </c>
      <c r="DH171" s="27">
        <v>0</v>
      </c>
      <c r="DI171" s="31">
        <f t="shared" si="111"/>
        <v>472</v>
      </c>
      <c r="DJ171" s="178">
        <v>6.4</v>
      </c>
      <c r="DK171" s="179">
        <v>3</v>
      </c>
      <c r="DL171" s="32">
        <v>109</v>
      </c>
      <c r="DM171" s="27">
        <v>7</v>
      </c>
      <c r="DN171" s="27">
        <v>865</v>
      </c>
      <c r="DO171" s="27">
        <v>123</v>
      </c>
      <c r="DP171" s="270" t="s">
        <v>69</v>
      </c>
      <c r="DQ171" s="27">
        <v>1079</v>
      </c>
      <c r="DR171" s="169">
        <v>2</v>
      </c>
      <c r="DS171" s="170">
        <v>-2.2999999999999998</v>
      </c>
      <c r="DT171" s="29">
        <v>81</v>
      </c>
      <c r="DU171" s="270">
        <v>3</v>
      </c>
      <c r="DV171" s="31">
        <v>623</v>
      </c>
      <c r="DW171" s="178">
        <v>4.3</v>
      </c>
      <c r="DX171" s="179">
        <v>-2.8</v>
      </c>
      <c r="DY171" s="32">
        <v>123</v>
      </c>
      <c r="DZ171" s="270" t="s">
        <v>69</v>
      </c>
      <c r="EA171" s="125">
        <v>1008</v>
      </c>
      <c r="EB171" s="32">
        <v>124</v>
      </c>
      <c r="EC171" s="270" t="s">
        <v>69</v>
      </c>
      <c r="ED171" s="27">
        <f t="shared" si="91"/>
        <v>1079</v>
      </c>
      <c r="EE171" s="169">
        <v>11.1</v>
      </c>
      <c r="EF171" s="170">
        <v>5.0999999999999996</v>
      </c>
      <c r="EG171" s="29">
        <v>29</v>
      </c>
      <c r="EH171" s="270" t="s">
        <v>69</v>
      </c>
      <c r="EI171" s="31">
        <v>378</v>
      </c>
      <c r="EJ171" s="178">
        <v>11.2</v>
      </c>
      <c r="EK171" s="179">
        <v>-2.2000000000000002</v>
      </c>
      <c r="EL171" s="32">
        <v>41</v>
      </c>
      <c r="EM171" s="270" t="s">
        <v>69</v>
      </c>
      <c r="EN171" s="27">
        <v>617</v>
      </c>
      <c r="EO171" s="169">
        <v>9.4</v>
      </c>
      <c r="EP171" s="170">
        <v>-1.9</v>
      </c>
      <c r="EQ171" s="32">
        <v>46</v>
      </c>
      <c r="ER171" s="270" t="s">
        <v>69</v>
      </c>
      <c r="ES171" s="27">
        <v>622</v>
      </c>
      <c r="ET171" s="169">
        <v>4.4000000000000004</v>
      </c>
      <c r="EU171" s="169">
        <v>-8</v>
      </c>
      <c r="EV171" s="112">
        <f t="shared" si="62"/>
        <v>690</v>
      </c>
    </row>
    <row r="172" spans="1:152" ht="16.5" thickBot="1">
      <c r="A172" s="293"/>
      <c r="B172" s="26">
        <v>40999</v>
      </c>
      <c r="C172" s="27">
        <v>33</v>
      </c>
      <c r="D172" s="27">
        <v>10</v>
      </c>
      <c r="E172" s="27">
        <f t="shared" si="112"/>
        <v>666</v>
      </c>
      <c r="F172" s="169">
        <v>2.6</v>
      </c>
      <c r="G172" s="170">
        <v>-4.0999999999999996</v>
      </c>
      <c r="H172" s="29">
        <v>17</v>
      </c>
      <c r="I172" s="31">
        <v>4</v>
      </c>
      <c r="J172" s="31">
        <f t="shared" si="110"/>
        <v>398</v>
      </c>
      <c r="K172" s="178">
        <v>3.2</v>
      </c>
      <c r="L172" s="179">
        <v>-3.1</v>
      </c>
      <c r="M172" s="27">
        <v>9</v>
      </c>
      <c r="N172" s="27">
        <v>1</v>
      </c>
      <c r="O172" s="27">
        <f t="shared" si="92"/>
        <v>603</v>
      </c>
      <c r="P172" s="169">
        <v>7.3</v>
      </c>
      <c r="Q172" s="170">
        <v>0.4</v>
      </c>
      <c r="R172" s="29"/>
      <c r="S172" s="31"/>
      <c r="T172" s="31">
        <f t="shared" si="93"/>
        <v>458</v>
      </c>
      <c r="U172" s="178"/>
      <c r="V172" s="179"/>
      <c r="W172" s="226">
        <v>0</v>
      </c>
      <c r="X172" s="164">
        <v>0</v>
      </c>
      <c r="Y172" s="100">
        <v>611</v>
      </c>
      <c r="Z172" s="104"/>
      <c r="AA172" s="105"/>
      <c r="AB172" s="229">
        <v>30</v>
      </c>
      <c r="AC172" s="156">
        <v>0</v>
      </c>
      <c r="AD172" s="134">
        <f t="shared" si="94"/>
        <v>474</v>
      </c>
      <c r="AE172" s="180"/>
      <c r="AF172" s="181"/>
      <c r="AG172" s="226">
        <v>34</v>
      </c>
      <c r="AH172" s="164">
        <v>0</v>
      </c>
      <c r="AI172" s="100">
        <v>669</v>
      </c>
      <c r="AJ172" s="166"/>
      <c r="AK172" s="167"/>
      <c r="AL172" s="229">
        <v>0</v>
      </c>
      <c r="AM172" s="156">
        <v>0</v>
      </c>
      <c r="AN172" s="134">
        <f t="shared" si="95"/>
        <v>334</v>
      </c>
      <c r="AO172" s="180"/>
      <c r="AP172" s="181"/>
      <c r="AQ172" s="226"/>
      <c r="AR172" s="164"/>
      <c r="AS172" s="100"/>
      <c r="AT172" s="231"/>
      <c r="AU172" s="232"/>
      <c r="AV172" s="155">
        <v>0</v>
      </c>
      <c r="AW172" s="156">
        <v>0</v>
      </c>
      <c r="AX172" s="134">
        <f t="shared" si="97"/>
        <v>427</v>
      </c>
      <c r="AY172" s="191">
        <v>14.1</v>
      </c>
      <c r="AZ172" s="192">
        <v>0.7</v>
      </c>
      <c r="BA172" s="32">
        <v>23</v>
      </c>
      <c r="BB172" s="27">
        <v>0</v>
      </c>
      <c r="BC172" s="27">
        <f t="shared" si="98"/>
        <v>712</v>
      </c>
      <c r="BD172" s="169">
        <v>5</v>
      </c>
      <c r="BE172" s="170">
        <v>-2.2999999999999998</v>
      </c>
      <c r="BF172" s="29">
        <v>0</v>
      </c>
      <c r="BG172" s="27">
        <v>0</v>
      </c>
      <c r="BH172" s="31">
        <f t="shared" si="99"/>
        <v>334</v>
      </c>
      <c r="BI172" s="178">
        <v>5.4</v>
      </c>
      <c r="BJ172" s="179">
        <v>0.1</v>
      </c>
      <c r="BK172" s="27">
        <v>0</v>
      </c>
      <c r="BL172" s="27">
        <v>0</v>
      </c>
      <c r="BM172" s="27">
        <f t="shared" si="100"/>
        <v>717</v>
      </c>
      <c r="BN172" s="169">
        <v>13.6</v>
      </c>
      <c r="BO172" s="170">
        <v>-1</v>
      </c>
      <c r="BP172" s="29">
        <v>0</v>
      </c>
      <c r="BQ172" s="27">
        <v>0</v>
      </c>
      <c r="BR172" s="31">
        <f t="shared" si="101"/>
        <v>463</v>
      </c>
      <c r="BS172" s="178">
        <v>15.6</v>
      </c>
      <c r="BT172" s="179">
        <v>0.4</v>
      </c>
      <c r="BU172" s="27">
        <v>1</v>
      </c>
      <c r="BV172" s="27">
        <v>1</v>
      </c>
      <c r="BW172" s="27">
        <f t="shared" si="102"/>
        <v>496</v>
      </c>
      <c r="BX172" s="169">
        <v>5.8</v>
      </c>
      <c r="BY172" s="170">
        <v>-3.1</v>
      </c>
      <c r="BZ172" s="29">
        <v>42</v>
      </c>
      <c r="CA172" s="27">
        <v>3</v>
      </c>
      <c r="CB172" s="31">
        <f t="shared" si="103"/>
        <v>504</v>
      </c>
      <c r="CC172" s="178">
        <v>4.3</v>
      </c>
      <c r="CD172" s="179">
        <v>-0.5</v>
      </c>
      <c r="CE172" s="27">
        <v>6</v>
      </c>
      <c r="CF172" s="27">
        <v>0</v>
      </c>
      <c r="CG172" s="27">
        <f t="shared" si="104"/>
        <v>657</v>
      </c>
      <c r="CH172" s="169">
        <v>8.9</v>
      </c>
      <c r="CI172" s="170">
        <v>-0.9</v>
      </c>
      <c r="CJ172" s="29">
        <v>0</v>
      </c>
      <c r="CK172" s="27">
        <v>0</v>
      </c>
      <c r="CL172" s="31">
        <f t="shared" si="105"/>
        <v>428</v>
      </c>
      <c r="CM172" s="178">
        <v>10.3</v>
      </c>
      <c r="CN172" s="179">
        <v>0.4</v>
      </c>
      <c r="CO172" s="32">
        <v>0</v>
      </c>
      <c r="CP172" s="27">
        <v>0</v>
      </c>
      <c r="CQ172" s="27">
        <f t="shared" si="106"/>
        <v>502</v>
      </c>
      <c r="CR172" s="169"/>
      <c r="CS172" s="170"/>
      <c r="CT172" s="29">
        <v>0</v>
      </c>
      <c r="CU172" s="27">
        <v>0</v>
      </c>
      <c r="CV172" s="31">
        <f t="shared" si="107"/>
        <v>367</v>
      </c>
      <c r="CW172" s="178"/>
      <c r="CX172" s="179"/>
      <c r="CY172" s="32">
        <v>55</v>
      </c>
      <c r="CZ172" s="27">
        <v>0</v>
      </c>
      <c r="DA172" s="125">
        <f t="shared" si="108"/>
        <v>683</v>
      </c>
      <c r="DB172" s="118">
        <v>107</v>
      </c>
      <c r="DC172" s="86">
        <v>2</v>
      </c>
      <c r="DD172" s="88">
        <f>DC172+DD171</f>
        <v>870</v>
      </c>
      <c r="DE172" s="169">
        <v>5.6</v>
      </c>
      <c r="DF172" s="170">
        <v>-1</v>
      </c>
      <c r="DG172" s="29">
        <v>34</v>
      </c>
      <c r="DH172" s="27">
        <v>0</v>
      </c>
      <c r="DI172" s="31">
        <f t="shared" si="111"/>
        <v>472</v>
      </c>
      <c r="DJ172" s="178">
        <v>6.6</v>
      </c>
      <c r="DK172" s="179">
        <v>2.6</v>
      </c>
      <c r="DL172" s="32">
        <v>107</v>
      </c>
      <c r="DM172" s="27">
        <v>5</v>
      </c>
      <c r="DN172" s="27">
        <v>870</v>
      </c>
      <c r="DO172" s="27">
        <v>112</v>
      </c>
      <c r="DP172" s="270" t="s">
        <v>69</v>
      </c>
      <c r="DQ172" s="27">
        <v>1079</v>
      </c>
      <c r="DR172" s="169">
        <v>4.0999999999999996</v>
      </c>
      <c r="DS172" s="170">
        <v>-3.2</v>
      </c>
      <c r="DT172" s="29">
        <v>78</v>
      </c>
      <c r="DU172" s="270">
        <v>0</v>
      </c>
      <c r="DV172" s="31">
        <v>623</v>
      </c>
      <c r="DW172" s="178">
        <v>4.0999999999999996</v>
      </c>
      <c r="DX172" s="179">
        <v>-1.9</v>
      </c>
      <c r="DY172" s="32">
        <v>112</v>
      </c>
      <c r="DZ172" s="270" t="s">
        <v>69</v>
      </c>
      <c r="EA172" s="125">
        <v>1008</v>
      </c>
      <c r="EB172" s="32">
        <v>112</v>
      </c>
      <c r="EC172" s="270" t="s">
        <v>69</v>
      </c>
      <c r="ED172" s="27">
        <f t="shared" si="91"/>
        <v>1079</v>
      </c>
      <c r="EE172" s="169">
        <v>5.4</v>
      </c>
      <c r="EF172" s="170">
        <v>1.8</v>
      </c>
      <c r="EG172" s="29">
        <v>17</v>
      </c>
      <c r="EH172" s="270" t="s">
        <v>69</v>
      </c>
      <c r="EI172" s="31">
        <v>378</v>
      </c>
      <c r="EJ172" s="178">
        <v>2.4</v>
      </c>
      <c r="EK172" s="179">
        <v>2.1</v>
      </c>
      <c r="EL172" s="32">
        <v>36</v>
      </c>
      <c r="EM172" s="270" t="s">
        <v>69</v>
      </c>
      <c r="EN172" s="27">
        <v>617</v>
      </c>
      <c r="EO172" s="169">
        <v>9.5</v>
      </c>
      <c r="EP172" s="170">
        <v>-2.1</v>
      </c>
      <c r="EQ172" s="32">
        <v>44</v>
      </c>
      <c r="ER172" s="270" t="s">
        <v>69</v>
      </c>
      <c r="ES172" s="27">
        <v>622</v>
      </c>
      <c r="ET172" s="169">
        <v>5.8</v>
      </c>
      <c r="EU172" s="169">
        <v>-0.7</v>
      </c>
      <c r="EV172" s="112">
        <f t="shared" si="62"/>
        <v>690.75</v>
      </c>
    </row>
    <row r="173" spans="1:152" ht="15.75" thickTop="1" thickBot="1">
      <c r="A173" s="293"/>
      <c r="B173" s="54" t="s">
        <v>66</v>
      </c>
      <c r="C173" s="6">
        <f>IFERROR(AVERAGE(C142:C172),0)</f>
        <v>70.41935483870968</v>
      </c>
      <c r="D173" s="7">
        <f>SUM(D142:D172)</f>
        <v>56</v>
      </c>
      <c r="E173" s="11">
        <f>D173</f>
        <v>56</v>
      </c>
      <c r="F173" s="6">
        <f>IFERROR(AVERAGE(F142:F172),0)</f>
        <v>4.1709677419354829</v>
      </c>
      <c r="G173" s="6">
        <f>IFERROR(AVERAGE(G142:G172),0)</f>
        <v>-3.0838709677419343</v>
      </c>
      <c r="H173" s="2">
        <f>IFERROR(AVERAGE(H142:H172),0)</f>
        <v>47.87096774193548</v>
      </c>
      <c r="I173" s="3">
        <f>SUM(I142:I172)</f>
        <v>75</v>
      </c>
      <c r="J173" s="17">
        <f>I173</f>
        <v>75</v>
      </c>
      <c r="K173" s="132">
        <f>IFERROR(AVERAGE(K142:K172),0)</f>
        <v>5.2806451612903231</v>
      </c>
      <c r="L173" s="267">
        <f>IFERROR(AVERAGE(L142:L172),0)</f>
        <v>-1.2870967741935486</v>
      </c>
      <c r="M173" s="6">
        <f>IFERROR(AVERAGE(M142:M172),0)</f>
        <v>55.838709677419352</v>
      </c>
      <c r="N173" s="7">
        <f>SUM(N142:N172)</f>
        <v>66</v>
      </c>
      <c r="O173" s="11">
        <f>N173</f>
        <v>66</v>
      </c>
      <c r="P173" s="6">
        <f>IFERROR(AVERAGE(P142:P172),0)</f>
        <v>3.3612903225806452</v>
      </c>
      <c r="Q173" s="6">
        <f>IFERROR(AVERAGE(Q142:Q172),0)</f>
        <v>-5.4580645161290322</v>
      </c>
      <c r="R173" s="2">
        <f>IFERROR(AVERAGE(R142:R172),0)</f>
        <v>71.285714285714292</v>
      </c>
      <c r="S173" s="3">
        <f>SUM(S142:S172)</f>
        <v>69</v>
      </c>
      <c r="T173" s="17">
        <f>S173</f>
        <v>69</v>
      </c>
      <c r="U173" s="132">
        <f>IFERROR(AVERAGE(U142:U172),0)</f>
        <v>3.4037037037037035</v>
      </c>
      <c r="V173" s="267">
        <f>IFERROR(AVERAGE(V142:V172),0)</f>
        <v>-3.4740740740740739</v>
      </c>
      <c r="W173" s="6">
        <f>IFERROR(AVERAGE(W142:W172),0)</f>
        <v>50.516129032258064</v>
      </c>
      <c r="X173" s="7">
        <f>SUM(X142:X172)</f>
        <v>12</v>
      </c>
      <c r="Y173" s="11">
        <f>X173</f>
        <v>12</v>
      </c>
      <c r="Z173" s="6">
        <f>IFERROR(AVERAGE(Z142:Z172),0)</f>
        <v>7.91</v>
      </c>
      <c r="AA173" s="6">
        <f>IFERROR(AVERAGE(AA142:AA172),0)</f>
        <v>-1.5766666666666667</v>
      </c>
      <c r="AB173" s="2">
        <f>AVERAGE(AB142:AB172)</f>
        <v>74.870967741935488</v>
      </c>
      <c r="AC173" s="3">
        <f>SUM(AC142:AC172)</f>
        <v>33</v>
      </c>
      <c r="AD173" s="3">
        <f>AC173</f>
        <v>33</v>
      </c>
      <c r="AE173" s="4">
        <f>AVERAGE(AE142:AE172)</f>
        <v>5.7</v>
      </c>
      <c r="AF173" s="5">
        <f>AVERAGE(AF142:AF172)</f>
        <v>-0.5066666666666666</v>
      </c>
      <c r="AG173" s="6">
        <f>IFERROR(AVERAGE(AG142:AG172),0)</f>
        <v>83.354838709677423</v>
      </c>
      <c r="AH173" s="7">
        <f>SUM(AH142:AH172)</f>
        <v>53</v>
      </c>
      <c r="AI173" s="11">
        <f>AH173</f>
        <v>53</v>
      </c>
      <c r="AJ173" s="6">
        <f>IFERROR(AVERAGE(AJ142:AJ172),0)</f>
        <v>4.8600000000000003</v>
      </c>
      <c r="AK173" s="6">
        <f>IFERROR(AVERAGE(AK142:AK172),0)</f>
        <v>-2.2633333333333332</v>
      </c>
      <c r="AL173" s="10">
        <f>AVERAGE(AL142:AL172)</f>
        <v>29.774193548387096</v>
      </c>
      <c r="AM173" s="3">
        <f>SUM(AM142:AM172)</f>
        <v>52</v>
      </c>
      <c r="AN173" s="3">
        <f>AM173</f>
        <v>52</v>
      </c>
      <c r="AO173" s="4">
        <f>AVERAGE(AO142:AO172)</f>
        <v>7.2551724137931037</v>
      </c>
      <c r="AP173" s="5">
        <f>AVERAGE(AP142:AP172)</f>
        <v>2.6666666666666956E-2</v>
      </c>
      <c r="AQ173" s="6">
        <f>IFERROR(AVERAGE(AQ142:AQ172),0)</f>
        <v>134.56666666666666</v>
      </c>
      <c r="AR173" s="7">
        <f>SUM(AR142:AR172)</f>
        <v>47</v>
      </c>
      <c r="AS173" s="11">
        <f>AR173</f>
        <v>47</v>
      </c>
      <c r="AT173" s="8">
        <f>AVERAGE(AT142:AT172)</f>
        <v>6.0566666666666684</v>
      </c>
      <c r="AU173" s="10">
        <f>AVERAGE(AU142:AU172)</f>
        <v>-2.8333333333333339</v>
      </c>
      <c r="AV173" s="2">
        <f>AVERAGE(AV142:AV172)</f>
        <v>41.032258064516128</v>
      </c>
      <c r="AW173" s="3">
        <f>SUM(AW142:AW172)</f>
        <v>50</v>
      </c>
      <c r="AX173" s="17">
        <f>AW173</f>
        <v>50</v>
      </c>
      <c r="AY173" s="4">
        <f>AVERAGE(AY142:AY172)</f>
        <v>6.7677419354838717</v>
      </c>
      <c r="AZ173" s="5">
        <f>AVERAGE(AZ142:AZ172)</f>
        <v>9.6774193548388072E-3</v>
      </c>
      <c r="BA173" s="9">
        <f>AVERAGE(BA142:BA172)</f>
        <v>53.064516129032256</v>
      </c>
      <c r="BB173" s="7">
        <f>SUM(BB142:BB172)</f>
        <v>54</v>
      </c>
      <c r="BC173" s="11">
        <f>BB173</f>
        <v>54</v>
      </c>
      <c r="BD173" s="8">
        <f>AVERAGE(BD142:BD172)</f>
        <v>4.2129032258064525</v>
      </c>
      <c r="BE173" s="10">
        <f>AVERAGE(BE142:BE172)</f>
        <v>-3.6419354838709679</v>
      </c>
      <c r="BF173" s="2">
        <f>AVERAGE(BF142:BF172)</f>
        <v>14.387096774193548</v>
      </c>
      <c r="BG173" s="3">
        <f>SUM(BG142:BG172)</f>
        <v>33</v>
      </c>
      <c r="BH173" s="17">
        <f>BG173</f>
        <v>33</v>
      </c>
      <c r="BI173" s="4">
        <f>AVERAGE(BI142:BI172)</f>
        <v>6.0580645161290327</v>
      </c>
      <c r="BJ173" s="5">
        <f>AVERAGE(BJ142:BJ172)</f>
        <v>-0.90967741935483881</v>
      </c>
      <c r="BK173" s="6">
        <f>AVERAGE(BK142:BK172)</f>
        <v>73.032258064516128</v>
      </c>
      <c r="BL173" s="7">
        <f>SUM(BL142:BL172)</f>
        <v>50</v>
      </c>
      <c r="BM173" s="11">
        <f>BL173</f>
        <v>50</v>
      </c>
      <c r="BN173" s="8">
        <f>AVERAGE(BN142:BN172)</f>
        <v>4.9741935483870963</v>
      </c>
      <c r="BO173" s="10">
        <f>AVERAGE(BO142:BO172)</f>
        <v>-3.2580645161290325</v>
      </c>
      <c r="BP173" s="2">
        <f>AVERAGE(BP142:BP172)</f>
        <v>49.677419354838712</v>
      </c>
      <c r="BQ173" s="3">
        <f>SUM(BQ142:BQ172)</f>
        <v>74</v>
      </c>
      <c r="BR173" s="17">
        <f>BQ173</f>
        <v>74</v>
      </c>
      <c r="BS173" s="4">
        <f>AVERAGE(BS142:BS172)</f>
        <v>6.112903225806452</v>
      </c>
      <c r="BT173" s="5">
        <f>AVERAGE(BT142:BT172)</f>
        <v>-1.4645161290322575</v>
      </c>
      <c r="BU173" s="6">
        <f>AVERAGE(BU142:BU172)</f>
        <v>31.516129032258064</v>
      </c>
      <c r="BV173" s="7">
        <f>SUM(BV142:BV172)</f>
        <v>52</v>
      </c>
      <c r="BW173" s="11">
        <f>BV173</f>
        <v>52</v>
      </c>
      <c r="BX173" s="8">
        <f>AVERAGE(BX142:BX172)</f>
        <v>3.967741935483871</v>
      </c>
      <c r="BY173" s="10">
        <f>AVERAGE(BY142:BY172)</f>
        <v>-4.2870967741935484</v>
      </c>
      <c r="BZ173" s="2">
        <f>AVERAGE(BZ142:BZ172)</f>
        <v>59.58064516129032</v>
      </c>
      <c r="CA173" s="3">
        <f>SUM(CA142:CA172)</f>
        <v>73</v>
      </c>
      <c r="CB173" s="17">
        <f>CA173</f>
        <v>73</v>
      </c>
      <c r="CC173" s="4">
        <f>AVERAGE(CC142:CC172)</f>
        <v>4.4967741935483883</v>
      </c>
      <c r="CD173" s="5">
        <f>AVERAGE(CD142:CD172)</f>
        <v>-1.4806451612903231</v>
      </c>
      <c r="CE173" s="6">
        <f>AVERAGE(CE142:CE172)</f>
        <v>60.322580645161288</v>
      </c>
      <c r="CF173" s="7">
        <f>SUM(CF142:CF172)</f>
        <v>43</v>
      </c>
      <c r="CG173" s="11">
        <f>CF173</f>
        <v>43</v>
      </c>
      <c r="CH173" s="8">
        <f>AVERAGE(CH142:CH172)</f>
        <v>4.9838709677419351</v>
      </c>
      <c r="CI173" s="10">
        <f>AVERAGE(CI142:CI172)</f>
        <v>-4.4870967741935486</v>
      </c>
      <c r="CJ173" s="2">
        <f>AVERAGE(CJ142:CJ172)</f>
        <v>36.774193548387096</v>
      </c>
      <c r="CK173" s="3">
        <f>SUM(CK142:CK172)</f>
        <v>74</v>
      </c>
      <c r="CL173" s="17">
        <f>CK173</f>
        <v>74</v>
      </c>
      <c r="CM173" s="4">
        <f>AVERAGE(CM142:CM172)</f>
        <v>5.6516129032258071</v>
      </c>
      <c r="CN173" s="5">
        <f>AVERAGE(CN142:CN172)</f>
        <v>-1.6161290322580644</v>
      </c>
      <c r="CO173" s="9">
        <f>AVERAGE(CO142:CO172)</f>
        <v>46.29032258064516</v>
      </c>
      <c r="CP173" s="7">
        <f>SUM(CP142:CP172)</f>
        <v>56</v>
      </c>
      <c r="CQ173" s="11">
        <f>CP173</f>
        <v>56</v>
      </c>
      <c r="CR173" s="8">
        <f>AVERAGE(CR142:CR172)</f>
        <v>6.33</v>
      </c>
      <c r="CS173" s="10">
        <f>AVERAGE(CS142:CS172)</f>
        <v>-1.45</v>
      </c>
      <c r="CT173" s="2">
        <f>AVERAGE(CT142:CT172)</f>
        <v>32.064516129032256</v>
      </c>
      <c r="CU173" s="3">
        <f>SUM(CU142:CU172)</f>
        <v>40</v>
      </c>
      <c r="CV173" s="17">
        <f>CU173</f>
        <v>40</v>
      </c>
      <c r="CW173" s="4">
        <f>AVERAGE(CW142:CW172)</f>
        <v>7.0933333333333337</v>
      </c>
      <c r="CX173" s="5">
        <f>AVERAGE(CX142:CX172)</f>
        <v>0.15333333333333329</v>
      </c>
      <c r="CY173" s="9">
        <f>AVERAGE(CY142:CY172)</f>
        <v>100.87096774193549</v>
      </c>
      <c r="CZ173" s="7">
        <f>SUM(CZ142:CZ172)</f>
        <v>86</v>
      </c>
      <c r="DA173" s="128">
        <f>CZ173</f>
        <v>86</v>
      </c>
      <c r="DB173" s="9">
        <f>AVERAGE(DB142:DB172)</f>
        <v>123.12903225806451</v>
      </c>
      <c r="DC173" s="7">
        <f>SUM(DC142:DC172)</f>
        <v>124</v>
      </c>
      <c r="DD173" s="11">
        <f>DC173</f>
        <v>124</v>
      </c>
      <c r="DE173" s="8">
        <f>AVERAGE(DE142:DE172)</f>
        <v>2.5483870967741931</v>
      </c>
      <c r="DF173" s="10">
        <f>AVERAGE(DF142:DF172)</f>
        <v>-5.3967741935483868</v>
      </c>
      <c r="DG173" s="2">
        <f>AVERAGE(DG142:DG172)</f>
        <v>75.935483870967744</v>
      </c>
      <c r="DH173" s="3">
        <f>SUM(DH142:DH172)</f>
        <v>85</v>
      </c>
      <c r="DI173" s="17">
        <f>DH173</f>
        <v>85</v>
      </c>
      <c r="DJ173" s="4">
        <f>AVERAGE(DJ142:DJ172)</f>
        <v>3.6838709677419357</v>
      </c>
      <c r="DK173" s="5">
        <f>AVERAGE(DK142:DK172)</f>
        <v>-2.4774193548387102</v>
      </c>
      <c r="DL173" s="9">
        <f>AVERAGE(DL142:DL172)</f>
        <v>123.16129032258064</v>
      </c>
      <c r="DM173" s="7">
        <f>SUM(DM142:DM172)</f>
        <v>124</v>
      </c>
      <c r="DN173" s="11">
        <f>DM173</f>
        <v>124</v>
      </c>
      <c r="DO173" s="6">
        <f>AVERAGE(DO142:DO172)</f>
        <v>146.09677419354838</v>
      </c>
      <c r="DP173" s="7">
        <f>SUM(DP142:DP172)</f>
        <v>67</v>
      </c>
      <c r="DQ173" s="11">
        <f>DP173</f>
        <v>67</v>
      </c>
      <c r="DR173" s="8">
        <f>AVERAGE(DR142:DR172)</f>
        <v>2.4999999999999996</v>
      </c>
      <c r="DS173" s="10">
        <f>AVERAGE(DS142:DS172)</f>
        <v>-5.1774193548387091</v>
      </c>
      <c r="DT173" s="2">
        <f>AVERAGE(DT142:DT172)</f>
        <v>105.6774193548387</v>
      </c>
      <c r="DU173" s="3">
        <f>SUM(DU142:DU172)</f>
        <v>112</v>
      </c>
      <c r="DV173" s="17">
        <f>DU173</f>
        <v>112</v>
      </c>
      <c r="DW173" s="4">
        <f>AVERAGE(DW142:DW172)</f>
        <v>3.4903225806451612</v>
      </c>
      <c r="DX173" s="5">
        <f>AVERAGE(DX142:DX172)</f>
        <v>-3.5483870967741939</v>
      </c>
      <c r="DY173" s="9">
        <f>AVERAGE(DY142:DY172)</f>
        <v>146.5</v>
      </c>
      <c r="DZ173" s="7">
        <f>SUM(DZ142:DZ172)</f>
        <v>67</v>
      </c>
      <c r="EA173" s="128">
        <f>DZ173</f>
        <v>67</v>
      </c>
      <c r="EB173" s="9">
        <f>AVERAGE(EB142:EB172)</f>
        <v>146.19354838709677</v>
      </c>
      <c r="EC173" s="7">
        <f>SUM(EC142:EC172)</f>
        <v>67</v>
      </c>
      <c r="ED173" s="11">
        <f>EC173</f>
        <v>67</v>
      </c>
      <c r="EE173" s="8">
        <f>AVERAGE(EE142:EE172)</f>
        <v>1.9290322580645158</v>
      </c>
      <c r="EF173" s="10">
        <f>AVERAGE(EF142:EF172)</f>
        <v>-4.4516129032258052</v>
      </c>
      <c r="EG173" s="2">
        <f>AVERAGE(EG142:EG172)</f>
        <v>51.482758620689658</v>
      </c>
      <c r="EH173" s="3">
        <f>SUM(EH142:EH172)</f>
        <v>60</v>
      </c>
      <c r="EI173" s="17">
        <f>EH173</f>
        <v>60</v>
      </c>
      <c r="EJ173" s="4">
        <f>AVERAGE(EJ142:EJ172)</f>
        <v>2.6464285714285718</v>
      </c>
      <c r="EK173" s="5">
        <f>AVERAGE(EK142:EK172)</f>
        <v>-2.7857142857142851</v>
      </c>
      <c r="EL173" s="14">
        <f>AVERAGE(EL142:EL172)</f>
        <v>69.612903225806448</v>
      </c>
      <c r="EM173" s="12">
        <f>SUM(EM142:EM172)</f>
        <v>108</v>
      </c>
      <c r="EN173" s="15">
        <f>EM173</f>
        <v>108</v>
      </c>
      <c r="EO173" s="13">
        <f>AVERAGE(EO142:EO172)</f>
        <v>2.8032258064516129</v>
      </c>
      <c r="EP173" s="16">
        <f>AVERAGE(EP142:EP172)</f>
        <v>-4.4483870967741925</v>
      </c>
      <c r="EQ173" s="14">
        <f>AVERAGE(EQ142:EQ172)</f>
        <v>55.225806451612904</v>
      </c>
      <c r="ER173" s="12">
        <f>SUM(ER142:ER172)</f>
        <v>113</v>
      </c>
      <c r="ES173" s="12">
        <f>ER173</f>
        <v>113</v>
      </c>
      <c r="ET173" s="13">
        <f>AVERAGE(ET142:ET172)</f>
        <v>2.1129032258064515</v>
      </c>
      <c r="EU173" s="13">
        <f>AVERAGE(EU142:EU172)</f>
        <v>-4.2387096774193544</v>
      </c>
      <c r="EV173" s="112">
        <f t="shared" si="62"/>
        <v>81.125</v>
      </c>
    </row>
    <row r="174" spans="1:152" ht="15.75" thickTop="1" thickBot="1">
      <c r="A174" s="295"/>
      <c r="B174" s="43" t="s">
        <v>62</v>
      </c>
      <c r="C174" s="6">
        <f>IFERROR(AVERAGE(C13:C42,C45:C75,C78:C108,C111:C139,C142:C172),0)</f>
        <v>71.079470198675494</v>
      </c>
      <c r="D174" s="7">
        <f>D141+D173</f>
        <v>666</v>
      </c>
      <c r="E174" s="11">
        <f>D174</f>
        <v>666</v>
      </c>
      <c r="F174" s="6">
        <f>IFERROR(AVERAGE(F13:F42,F45:F75,F78:F108,F111:F139,F142:F172),0)</f>
        <v>2.3867549668874162</v>
      </c>
      <c r="G174" s="6">
        <f>IFERROR(AVERAGE(G13:G42,G45:G75,G78:G108,G111:G139,G142:G172),0)</f>
        <v>-4.647019867549667</v>
      </c>
      <c r="H174" s="2">
        <f>IFERROR(AVERAGE(H13:H42,H45:H75,H78:H108,H111:H139,H142:H172),0)</f>
        <v>30.231788079470199</v>
      </c>
      <c r="I174" s="3">
        <f>I141+I173</f>
        <v>398</v>
      </c>
      <c r="J174" s="17">
        <f>I174</f>
        <v>398</v>
      </c>
      <c r="K174" s="132">
        <f>IFERROR(AVERAGE(K13:K42,K45:K75,K78:K108,K111:K139,K142:K172),0)</f>
        <v>3.8847682119205298</v>
      </c>
      <c r="L174" s="267">
        <f>IFERROR(AVERAGE(L13:L42,L45:L75,L78:L108,L111:L139,L142:L172),0)</f>
        <v>-2.3973509933774833</v>
      </c>
      <c r="M174" s="6">
        <f>IFERROR(AVERAGE(M13:M42,M45:M75,M78:M108,M111:M139,M142:M172),0)</f>
        <v>50.717105263157897</v>
      </c>
      <c r="N174" s="7">
        <f>N141+N173</f>
        <v>603</v>
      </c>
      <c r="O174" s="11">
        <f>N174</f>
        <v>603</v>
      </c>
      <c r="P174" s="6">
        <f>IFERROR(AVERAGE(P13:P42,P45:P75,P78:P108,P111:P139,P142:P172),0)</f>
        <v>2.6828947368421048</v>
      </c>
      <c r="Q174" s="6">
        <f>IFERROR(AVERAGE(Q13:Q42,Q45:Q75,Q78:Q108,Q111:Q139,Q142:Q172),0)</f>
        <v>-5.0111842105263182</v>
      </c>
      <c r="R174" s="2">
        <f>IFERROR(AVERAGE(R13:R42,R45:R75,R78:R108,R111:R139,R142:R172),0)</f>
        <v>39.630872483221474</v>
      </c>
      <c r="S174" s="3">
        <f>S141+S173</f>
        <v>458</v>
      </c>
      <c r="T174" s="17">
        <f>S174</f>
        <v>458</v>
      </c>
      <c r="U174" s="132">
        <f>IFERROR(AVERAGE(U13:U42,U45:U75,U78:U108,U111:U139,U142:U172),0)</f>
        <v>3.6797297297297282</v>
      </c>
      <c r="V174" s="267">
        <f>IFERROR(AVERAGE(V13:V42,V45:V75,V78:V108,V111:V139,V142:V172),0)</f>
        <v>-3.291891891891892</v>
      </c>
      <c r="W174" s="6">
        <f>IFERROR(AVERAGE(W13:W42,W45:W75,W78:W108,W111:W139,W142:W172),0)</f>
        <v>59.82119205298013</v>
      </c>
      <c r="X174" s="7">
        <f>X141+X173</f>
        <v>611</v>
      </c>
      <c r="Y174" s="11">
        <f>X174</f>
        <v>611</v>
      </c>
      <c r="Z174" s="6">
        <f>IFERROR(AVERAGE(Z13:Z42,Z45:Z75,Z78:Z108,Z111:Z139,Z142:Z172),0)</f>
        <v>2.8126666666666678</v>
      </c>
      <c r="AA174" s="6">
        <f>IFERROR(AVERAGE(AA13:AA42,AA45:AA75,AA78:AA108,AA111:AA139,AA142:AA172),0)</f>
        <v>-5.2919999999999963</v>
      </c>
      <c r="AB174" s="2">
        <f>AVERAGE(AB45:AB74,AB76:AB106,AB109:AB139,AB142:AB172)</f>
        <v>62.677385997294458</v>
      </c>
      <c r="AC174" s="3">
        <f>AC141+AC173</f>
        <v>474</v>
      </c>
      <c r="AD174" s="3">
        <f>AC174</f>
        <v>474</v>
      </c>
      <c r="AE174" s="4">
        <f>AVERAGE(AE78:AE107,AE109:AE139,AE142:AE172)</f>
        <v>2.1416167991273181</v>
      </c>
      <c r="AF174" s="5">
        <f>AVERAGE(AF78:AF107,AF109:AF139,AF142:AF172)</f>
        <v>-4.0952960885148828</v>
      </c>
      <c r="AG174" s="6">
        <f>IFERROR(AVERAGE(AG13:AG42,AG45:AG75,AG78:AG108,AG111:AG139,AG142:AG172),0)</f>
        <v>64.629139072847678</v>
      </c>
      <c r="AH174" s="7">
        <f>AH141+AH173</f>
        <v>669</v>
      </c>
      <c r="AI174" s="11">
        <f>AH174</f>
        <v>669</v>
      </c>
      <c r="AJ174" s="6">
        <f>IFERROR(AVERAGE(AJ13:AJ42,AJ45:AJ75,AJ78:AJ108,AJ111:AJ139,AJ142:AJ172),0)</f>
        <v>2.6593333333333327</v>
      </c>
      <c r="AK174" s="6">
        <f>IFERROR(AVERAGE(AK13:AK42,AK45:AK75,AK78:AK108,AK111:AK139,AK142:AK172),0)</f>
        <v>-4.762666666666667</v>
      </c>
      <c r="AL174" s="10">
        <f>AVERAGE(AL78:AL107,AL109:AL139,AL142:AL172)</f>
        <v>37.072807977436312</v>
      </c>
      <c r="AM174" s="3">
        <f>AM141+AM173</f>
        <v>334</v>
      </c>
      <c r="AN174" s="3">
        <f>AM174</f>
        <v>334</v>
      </c>
      <c r="AO174" s="4">
        <f>AVERAGE(AO78:AO107,AO109:AO139,AO142:AO172)</f>
        <v>2.4152536363206578</v>
      </c>
      <c r="AP174" s="5">
        <f>AVERAGE(AP78:AP107,AP109:AP139,AP142:AP172)</f>
        <v>-4.582045737883746</v>
      </c>
      <c r="AQ174" s="6">
        <f>IFERROR(AVERAGE(AQ13:AQ42,AQ45:AQ75,AQ78:AQ108,AQ111:AQ139,AQ142:AQ172),0)</f>
        <v>102.82666666666667</v>
      </c>
      <c r="AR174" s="7">
        <f>AR141+AR173</f>
        <v>944</v>
      </c>
      <c r="AS174" s="11">
        <f>AR174</f>
        <v>944</v>
      </c>
      <c r="AT174" s="8">
        <f>AVERAGE(AT78:AT107,AT109:AT139,AT142:AT172)</f>
        <v>1.0035659186535768</v>
      </c>
      <c r="AU174" s="10">
        <f>AVERAGE(AU78:AU107,AU109:AU139,AU142:AU172)</f>
        <v>-7.2421824840267988</v>
      </c>
      <c r="AV174" s="2">
        <f>AVERAGE(AV45:AV74,AV76:AV106,AV109:AV139,AV142:AV172)</f>
        <v>28.818358444373537</v>
      </c>
      <c r="AW174" s="3">
        <f>AW141+AW173</f>
        <v>427</v>
      </c>
      <c r="AX174" s="17">
        <f>AW174</f>
        <v>427</v>
      </c>
      <c r="AY174" s="4">
        <f>AVERAGE(AY78:AY107,AY109:AY139,AY142:AY172)</f>
        <v>2.6835504451490948</v>
      </c>
      <c r="AZ174" s="5">
        <f>AVERAGE(AZ78:AZ107,AZ109:AZ139,AZ142:AZ172)</f>
        <v>-3.5130518629184708</v>
      </c>
      <c r="BA174" s="9">
        <f>AVERAGE(BA45:BA74,BA76:BA106,BA109:BA139,BA142:BA172)</f>
        <v>67.650701469578863</v>
      </c>
      <c r="BB174" s="7">
        <f>BB141+BB173</f>
        <v>712</v>
      </c>
      <c r="BC174" s="11">
        <f>BB174</f>
        <v>712</v>
      </c>
      <c r="BD174" s="8">
        <f>AVERAGE(BD78:BD107,BD109:BD139,BD142:BD172)</f>
        <v>0.64106930937225526</v>
      </c>
      <c r="BE174" s="10">
        <f>AVERAGE(BE78:BE107,BE109:BE139,BE142:BE172)</f>
        <v>-6.8441001494998703</v>
      </c>
      <c r="BF174" s="2">
        <f>AVERAGE(BF45:BF74,BF76:BF106,BF109:BF139,BF142:BF172)</f>
        <v>29.667755231386394</v>
      </c>
      <c r="BG174" s="3">
        <f>BG141+BG173</f>
        <v>334</v>
      </c>
      <c r="BH174" s="17">
        <f>BG174</f>
        <v>334</v>
      </c>
      <c r="BI174" s="4">
        <f>AVERAGE(BI78:BI107,BI109:BI139,BI142:BI172)</f>
        <v>2.1256330625895843</v>
      </c>
      <c r="BJ174" s="5">
        <f>AVERAGE(BJ78:BJ107,BJ109:BJ139,BJ142:BJ172)</f>
        <v>-4.0805931445833279</v>
      </c>
      <c r="BK174" s="6">
        <f>AVERAGE(BK45:BK74,BK76:BK106,BK109:BK139,BK142:BK172)</f>
        <v>71.721777962762431</v>
      </c>
      <c r="BL174" s="7">
        <f>BL141+BL173</f>
        <v>717</v>
      </c>
      <c r="BM174" s="11">
        <f>BL174</f>
        <v>717</v>
      </c>
      <c r="BN174" s="8">
        <f>AVERAGE(BN78:BN107,BN109:BN139,BN142:BN172)</f>
        <v>0.80815814620162441</v>
      </c>
      <c r="BO174" s="10">
        <f>AVERAGE(BO78:BO107,BO109:BO139,BO142:BO172)</f>
        <v>-6.7423959280551138</v>
      </c>
      <c r="BP174" s="2">
        <f>AVERAGE(BP45:BP74,BP76:BP106,BP109:BP139,BP142:BP172)</f>
        <v>42.638226454756428</v>
      </c>
      <c r="BQ174" s="3">
        <f>BQ141+BQ173</f>
        <v>463</v>
      </c>
      <c r="BR174" s="17">
        <f>BQ174</f>
        <v>463</v>
      </c>
      <c r="BS174" s="4">
        <f>AVERAGE(BS78:BS107,BS109:BS139,BS142:BS172)</f>
        <v>1.8444403772945148</v>
      </c>
      <c r="BT174" s="5">
        <f>AVERAGE(BT78:BT107,BT109:BT139,BT142:BT172)</f>
        <v>-4.7173982399087588</v>
      </c>
      <c r="BU174" s="6">
        <f>AVERAGE(BU45:BU74,BU76:BU106,BU109:BU139,BU142:BU172)</f>
        <v>34.966252719016779</v>
      </c>
      <c r="BV174" s="7">
        <f>BV141+BV173</f>
        <v>496</v>
      </c>
      <c r="BW174" s="11">
        <f>BV174</f>
        <v>496</v>
      </c>
      <c r="BX174" s="8">
        <f>AVERAGE(BX78:BX107,BX109:BX139,BX142:BX172)</f>
        <v>0.41026134446907175</v>
      </c>
      <c r="BY174" s="10">
        <f>AVERAGE(BY78:BY107,BY109:BY139,BY142:BY172)</f>
        <v>-7.5575736918168683</v>
      </c>
      <c r="BZ174" s="2">
        <f>AVERAGE(BZ45:BZ74,BZ76:BZ106,BZ109:BZ139,BZ142:BZ172)</f>
        <v>62.407081288377668</v>
      </c>
      <c r="CA174" s="3">
        <f>CA141+CA173</f>
        <v>504</v>
      </c>
      <c r="CB174" s="17">
        <f>CA174</f>
        <v>504</v>
      </c>
      <c r="CC174" s="4">
        <f>AVERAGE(CC78:CC107,CC109:CC139,CC142:CC172)</f>
        <v>1.4989244714873926</v>
      </c>
      <c r="CD174" s="5">
        <f>AVERAGE(CD78:CD107,CD109:CD139,CD142:CD172)</f>
        <v>-4.5635103287354264</v>
      </c>
      <c r="CE174" s="6">
        <f>AVERAGE(CE45:CE74,CE76:CE106,CE109:CE139,CE142:CE172)</f>
        <v>59.127360556478678</v>
      </c>
      <c r="CF174" s="7">
        <f>CF141+CF173</f>
        <v>657</v>
      </c>
      <c r="CG174" s="11">
        <f>CF174</f>
        <v>657</v>
      </c>
      <c r="CH174" s="8">
        <f>AVERAGE(CH78:CH107,CH109:CH139,CH142:CH172)</f>
        <v>0.76998840969300353</v>
      </c>
      <c r="CI174" s="10">
        <f>AVERAGE(CI78:CI107,CI109:CI139,CI142:CI172)</f>
        <v>-6.7977832320398921</v>
      </c>
      <c r="CJ174" s="2">
        <f>AVERAGE(CJ45:CJ74,CJ76:CJ106,CJ109:CJ139,CJ142:CJ172)</f>
        <v>34.887466285108211</v>
      </c>
      <c r="CK174" s="3">
        <f>CK141+CK173</f>
        <v>428</v>
      </c>
      <c r="CL174" s="17">
        <f>CK174</f>
        <v>428</v>
      </c>
      <c r="CM174" s="4">
        <f>AVERAGE(CM78:CM107,CM109:CM139,CM142:CM172)</f>
        <v>1.7338802205080257</v>
      </c>
      <c r="CN174" s="5">
        <f>AVERAGE(CN78:CN107,CN109:CN139,CN142:CN172)</f>
        <v>-4.2381272401433687</v>
      </c>
      <c r="CO174" s="9">
        <f>AVERAGE(CO45:CO74,CO76:CO106,CO109:CO139,CO142:CO172)</f>
        <v>57.370484198889365</v>
      </c>
      <c r="CP174" s="7">
        <f>CP141+CP173</f>
        <v>502</v>
      </c>
      <c r="CQ174" s="11">
        <f>CP174</f>
        <v>502</v>
      </c>
      <c r="CR174" s="8">
        <f>AVERAGE(CR78:CR107,CR109:CR139,CR142:CR172)</f>
        <v>2.1772737455197135</v>
      </c>
      <c r="CS174" s="10">
        <f>AVERAGE(CS78:CS107,CS109:CS139,CS142:CS172)</f>
        <v>-5.142778673835128</v>
      </c>
      <c r="CT174" s="2">
        <f>AVERAGE(CT45:CT74,CT76:CT106,CT109:CT139,CT142:CT172)</f>
        <v>43.665301001894782</v>
      </c>
      <c r="CU174" s="3">
        <f>CU141+CU173</f>
        <v>367</v>
      </c>
      <c r="CV174" s="17">
        <f>CU174</f>
        <v>367</v>
      </c>
      <c r="CW174" s="4">
        <f>AVERAGE(CW78:CW107,CW109:CW139,CW142:CW172)</f>
        <v>3.3750542114695339</v>
      </c>
      <c r="CX174" s="5">
        <f>AVERAGE(CX78:CX107,CX109:CX139,CX142:CX172)</f>
        <v>-2.6546097670250903</v>
      </c>
      <c r="CY174" s="9">
        <f>AVERAGE(CY45:CY74,CY76:CY106,CY109:CY139,CY142:CY172)</f>
        <v>83.270855934392358</v>
      </c>
      <c r="CZ174" s="7">
        <f>CZ141+CZ173</f>
        <v>683</v>
      </c>
      <c r="DA174" s="128">
        <f>CZ174</f>
        <v>683</v>
      </c>
      <c r="DB174" s="9">
        <f>AVERAGE(DB45:DB74,DB76:DB106,DB109:DB139,DB142:DB172)</f>
        <v>104.96307715618831</v>
      </c>
      <c r="DC174" s="7">
        <f>DC141+DC173</f>
        <v>870</v>
      </c>
      <c r="DD174" s="11">
        <f>DC174</f>
        <v>870</v>
      </c>
      <c r="DE174" s="8">
        <f>AVERAGE(DE78:DE107,DE109:DE139,DE142:DE172)</f>
        <v>-0.53112926715725006</v>
      </c>
      <c r="DF174" s="10">
        <f>AVERAGE(DF78:DF107,DF109:DF139,DF142:DF172)</f>
        <v>-8.6599125320850892</v>
      </c>
      <c r="DG174" s="2">
        <f>AVERAGE(DG45:DG74,DG76:DG106,DG109:DG139,DG142:DG172)</f>
        <v>55.182576110796795</v>
      </c>
      <c r="DH174" s="3">
        <f>DH141+DH173</f>
        <v>472</v>
      </c>
      <c r="DI174" s="17">
        <f>DH174</f>
        <v>472</v>
      </c>
      <c r="DJ174" s="4">
        <f>AVERAGE(DJ78:DJ107,DJ109:DJ139,DJ142:DJ172)</f>
        <v>0.8267929552744655</v>
      </c>
      <c r="DK174" s="5">
        <f>AVERAGE(DK78:DK107,DK109:DK139,DK142:DK172)</f>
        <v>-5.5488302020560107</v>
      </c>
      <c r="DL174" s="9">
        <f>AVERAGE(DL45:DL74,DL76:DL106,DL109:DL139,DL142:DL172)</f>
        <v>104.98049450580515</v>
      </c>
      <c r="DM174" s="7">
        <f>DM141+DM173</f>
        <v>870</v>
      </c>
      <c r="DN174" s="11">
        <f>DM174</f>
        <v>870</v>
      </c>
      <c r="DO174" s="6">
        <f>AVERAGE(DO45:DO74,DO76:DO106,DO109:DO139,DO142:DO172)</f>
        <v>134.90091135121455</v>
      </c>
      <c r="DP174" s="7">
        <f>DP141+DP173</f>
        <v>1079</v>
      </c>
      <c r="DQ174" s="11">
        <f>DP174</f>
        <v>1079</v>
      </c>
      <c r="DR174" s="8">
        <f>AVERAGE(DR78:DR107,DR109:DR139,DR142:DR172)</f>
        <v>-1.0446580768460156</v>
      </c>
      <c r="DS174" s="10">
        <f>AVERAGE(DS78:DS107,DS109:DS139,DS142:DS172)</f>
        <v>-8.7831438897708196</v>
      </c>
      <c r="DT174" s="2">
        <f>AVERAGE(DT45:DT74,DT76:DT106,DT109:DT139,DT142:DT172)</f>
        <v>79.644463655919012</v>
      </c>
      <c r="DU174" s="3">
        <f>DU141+DU173</f>
        <v>623</v>
      </c>
      <c r="DV174" s="17">
        <f>DU174</f>
        <v>623</v>
      </c>
      <c r="DW174" s="4">
        <f>AVERAGE(DW78:DW107,DW109:DW139,DW142:DW172)</f>
        <v>0.2023885301234534</v>
      </c>
      <c r="DX174" s="5">
        <f>AVERAGE(DX78:DX107,DX109:DX139,DX142:DX172)</f>
        <v>-6.3486918761462938</v>
      </c>
      <c r="DY174" s="9">
        <f>AVERAGE(DY45:DY74,DY76:DY106,DY109:DY139,DY142:DY172)</f>
        <v>134.9082958704868</v>
      </c>
      <c r="DZ174" s="7">
        <f>DZ141+DZ173</f>
        <v>1008</v>
      </c>
      <c r="EA174" s="128">
        <f>DZ174</f>
        <v>1008</v>
      </c>
      <c r="EB174" s="9">
        <f>AVERAGE(EB45:EB74,EB76:EB106,EB109:EB139,EB142:EB172)</f>
        <v>134.92530159511696</v>
      </c>
      <c r="EC174" s="7">
        <f>EC141+EC173</f>
        <v>1079</v>
      </c>
      <c r="ED174" s="11">
        <f>EC174</f>
        <v>1079</v>
      </c>
      <c r="EE174" s="8">
        <f>AVERAGE(EE78:EE107,EE109:EE139,EE142:EE172)</f>
        <v>-1.5420425788157806</v>
      </c>
      <c r="EF174" s="10">
        <f>AVERAGE(EF78:EF107,EF109:EF139,EF142:EF172)</f>
        <v>-8.1199604396609519</v>
      </c>
      <c r="EG174" s="2">
        <f>AVERAGE(EG45:EG74,EG76:EG106,EG109:EG139,EG142:EG172)</f>
        <v>45.644865431940893</v>
      </c>
      <c r="EH174" s="3">
        <f>EH141+EH173</f>
        <v>379</v>
      </c>
      <c r="EI174" s="17">
        <f>EH174</f>
        <v>379</v>
      </c>
      <c r="EJ174" s="4">
        <f>AVERAGE(EJ78:EJ107,EJ109:EJ139,EJ142:EJ172)</f>
        <v>-0.22330633342263237</v>
      </c>
      <c r="EK174" s="5">
        <f>AVERAGE(EK78:EK107,EK109:EK139,EK142:EK172)</f>
        <v>-5.792492160045386</v>
      </c>
      <c r="EL174" s="9">
        <f>AVERAGE(EL45:EL74,EL76:EL106,EL109:EL139,EL142:EL172)</f>
        <v>59.219051407556449</v>
      </c>
      <c r="EM174" s="7">
        <f>EM141+EM173</f>
        <v>618</v>
      </c>
      <c r="EN174" s="11">
        <f>EM174</f>
        <v>618</v>
      </c>
      <c r="EO174" s="8">
        <f>AVERAGE(EO78:EO107,EO109:EO139,EO142:EO172)</f>
        <v>0.24664010603702041</v>
      </c>
      <c r="EP174" s="10">
        <f>AVERAGE(EP78:EP107,EP109:EP139,EP142:EP172)</f>
        <v>-6.3787949077570367</v>
      </c>
      <c r="EQ174" s="9">
        <f>AVERAGE(EQ45:EQ74,EQ76:EQ106,EQ109:EQ139,EQ142:EQ172)</f>
        <v>50.380537776382326</v>
      </c>
      <c r="ER174" s="7">
        <f>ER141+ER173</f>
        <v>692</v>
      </c>
      <c r="ES174" s="11">
        <f>ER174</f>
        <v>692</v>
      </c>
      <c r="ET174" s="8">
        <f>AVERAGE(ET78:ET107,ET109:ET139,ET142:ET172)</f>
        <v>-7.6244933187430029E-3</v>
      </c>
      <c r="EU174" s="8">
        <f>AVERAGE(EU78:EU107,EU109:EU139,EU142:EU172)</f>
        <v>-6.2274821601960459</v>
      </c>
      <c r="EV174" s="112">
        <f t="shared" ref="EV174" si="113">AVERAGE(BW174,CG174,CQ174,DA174,DN174,ED174,EN174,ES174)</f>
        <v>699.625</v>
      </c>
    </row>
    <row r="175" spans="1:152" ht="16.5" thickTop="1">
      <c r="A175" s="283" t="s">
        <v>77</v>
      </c>
      <c r="B175" s="53">
        <v>41000</v>
      </c>
      <c r="C175" s="19"/>
      <c r="D175" s="27"/>
      <c r="E175" s="19"/>
      <c r="F175" s="171"/>
      <c r="G175" s="172"/>
      <c r="H175" s="21"/>
      <c r="I175" s="31"/>
      <c r="J175" s="23"/>
      <c r="K175" s="182"/>
      <c r="L175" s="183"/>
      <c r="M175" s="19"/>
      <c r="N175" s="27"/>
      <c r="O175" s="19"/>
      <c r="P175" s="171"/>
      <c r="Q175" s="172"/>
      <c r="R175" s="21"/>
      <c r="S175" s="31"/>
      <c r="T175" s="23"/>
      <c r="U175" s="182"/>
      <c r="V175" s="183"/>
      <c r="W175" s="19"/>
      <c r="X175" s="27"/>
      <c r="Y175" s="19"/>
      <c r="Z175" s="66"/>
      <c r="AA175" s="70"/>
      <c r="AB175" s="21"/>
      <c r="AC175" s="31"/>
      <c r="AD175" s="23"/>
      <c r="AE175" s="182"/>
      <c r="AF175" s="183"/>
      <c r="AG175" s="19"/>
      <c r="AH175" s="27"/>
      <c r="AI175" s="19"/>
      <c r="AJ175" s="171"/>
      <c r="AK175" s="172"/>
      <c r="AL175" s="21"/>
      <c r="AM175" s="31"/>
      <c r="AN175" s="23"/>
      <c r="AO175" s="182"/>
      <c r="AP175" s="183"/>
      <c r="AQ175" s="208"/>
      <c r="AR175" s="209"/>
      <c r="AS175" s="19"/>
      <c r="AT175" s="215"/>
      <c r="AU175" s="216"/>
      <c r="AV175" s="147">
        <v>0</v>
      </c>
      <c r="AW175" s="148">
        <v>0</v>
      </c>
      <c r="AX175" s="23">
        <f>AX172+AW175</f>
        <v>427</v>
      </c>
      <c r="AY175" s="188">
        <v>15.9</v>
      </c>
      <c r="AZ175" s="189">
        <v>6.6</v>
      </c>
      <c r="BA175" s="24">
        <v>21</v>
      </c>
      <c r="BB175" s="27">
        <v>0</v>
      </c>
      <c r="BC175" s="19">
        <f>BC172+BB175</f>
        <v>712</v>
      </c>
      <c r="BD175" s="171">
        <v>5.0999999999999996</v>
      </c>
      <c r="BE175" s="170">
        <v>-4</v>
      </c>
      <c r="BF175" s="21">
        <v>0</v>
      </c>
      <c r="BG175" s="31">
        <v>0</v>
      </c>
      <c r="BH175" s="23"/>
      <c r="BI175" s="182">
        <v>5.4</v>
      </c>
      <c r="BJ175" s="183">
        <v>0.4</v>
      </c>
      <c r="BK175" s="19"/>
      <c r="BL175" s="27"/>
      <c r="BM175" s="19"/>
      <c r="BN175" s="171"/>
      <c r="BO175" s="172"/>
      <c r="BP175" s="21"/>
      <c r="BQ175" s="31"/>
      <c r="BR175" s="23"/>
      <c r="BS175" s="182"/>
      <c r="BT175" s="183"/>
      <c r="BU175" s="19">
        <v>0</v>
      </c>
      <c r="BV175" s="27">
        <v>0</v>
      </c>
      <c r="BW175" s="19"/>
      <c r="BX175" s="171"/>
      <c r="BY175" s="172"/>
      <c r="BZ175" s="21">
        <v>37</v>
      </c>
      <c r="CA175" s="31">
        <v>0</v>
      </c>
      <c r="CB175" s="23"/>
      <c r="CC175" s="182"/>
      <c r="CD175" s="183"/>
      <c r="CE175" s="19">
        <v>0</v>
      </c>
      <c r="CF175" s="27">
        <v>0</v>
      </c>
      <c r="CG175" s="19"/>
      <c r="CH175" s="171"/>
      <c r="CI175" s="172"/>
      <c r="CJ175" s="21">
        <v>0</v>
      </c>
      <c r="CK175" s="27">
        <v>0</v>
      </c>
      <c r="CL175" s="23"/>
      <c r="CM175" s="182"/>
      <c r="CN175" s="183"/>
      <c r="CO175" s="24"/>
      <c r="CP175" s="27"/>
      <c r="CQ175" s="19"/>
      <c r="CR175" s="171"/>
      <c r="CS175" s="172"/>
      <c r="CT175" s="21"/>
      <c r="CU175" s="27"/>
      <c r="CV175" s="23"/>
      <c r="CW175" s="182"/>
      <c r="CX175" s="183"/>
      <c r="CY175" s="24"/>
      <c r="CZ175" s="27"/>
      <c r="DA175" s="123"/>
      <c r="DB175" s="129">
        <v>105</v>
      </c>
      <c r="DC175" s="86">
        <v>1</v>
      </c>
      <c r="DD175" s="88">
        <f>DC175+DD172</f>
        <v>871</v>
      </c>
      <c r="DE175" s="171"/>
      <c r="DF175" s="172"/>
      <c r="DG175" s="21"/>
      <c r="DH175" s="27"/>
      <c r="DI175" s="23"/>
      <c r="DJ175" s="182"/>
      <c r="DK175" s="183"/>
      <c r="DL175" s="24"/>
      <c r="DM175" s="27"/>
      <c r="DN175" s="19"/>
      <c r="DO175" s="19">
        <v>173</v>
      </c>
      <c r="DP175" s="27">
        <v>10</v>
      </c>
      <c r="DQ175" s="27">
        <v>1089</v>
      </c>
      <c r="DR175" s="171">
        <v>1.7</v>
      </c>
      <c r="DS175" s="172">
        <v>-5.0999999999999996</v>
      </c>
      <c r="DT175" s="21"/>
      <c r="DU175" s="27"/>
      <c r="DV175" s="23"/>
      <c r="DW175" s="182"/>
      <c r="DX175" s="183"/>
      <c r="DY175" s="24">
        <v>121</v>
      </c>
      <c r="DZ175" s="27">
        <v>10</v>
      </c>
      <c r="EA175" s="123">
        <v>1018</v>
      </c>
      <c r="EB175" s="24">
        <v>173</v>
      </c>
      <c r="EC175" s="27">
        <v>10</v>
      </c>
      <c r="ED175" s="27">
        <f>EA175+71</f>
        <v>1089</v>
      </c>
      <c r="EE175" s="171">
        <v>1.7</v>
      </c>
      <c r="EF175" s="172">
        <v>-5.0999999999999996</v>
      </c>
      <c r="EG175" s="21">
        <v>20</v>
      </c>
      <c r="EH175" s="27">
        <v>3</v>
      </c>
      <c r="EI175" s="23">
        <v>381</v>
      </c>
      <c r="EJ175" s="182">
        <v>3.1</v>
      </c>
      <c r="EK175" s="183">
        <v>-2.9</v>
      </c>
      <c r="EL175" s="24">
        <v>23</v>
      </c>
      <c r="EM175" s="270"/>
      <c r="EN175" s="19">
        <v>617</v>
      </c>
      <c r="EO175" s="171">
        <v>3.1</v>
      </c>
      <c r="EP175" s="172">
        <v>0.2</v>
      </c>
      <c r="EQ175" s="24"/>
      <c r="ER175" s="19"/>
      <c r="ES175" s="19"/>
      <c r="ET175" s="171"/>
      <c r="EU175" s="171"/>
      <c r="EV175" s="97"/>
    </row>
    <row r="176" spans="1:152" ht="15.75">
      <c r="A176" s="284"/>
      <c r="B176" s="40">
        <v>41001</v>
      </c>
      <c r="C176" s="27"/>
      <c r="D176" s="27"/>
      <c r="E176" s="27"/>
      <c r="F176" s="169"/>
      <c r="G176" s="170"/>
      <c r="H176" s="29"/>
      <c r="I176" s="31" t="s">
        <v>78</v>
      </c>
      <c r="J176" s="31"/>
      <c r="K176" s="178"/>
      <c r="L176" s="179"/>
      <c r="M176" s="27"/>
      <c r="N176" s="27"/>
      <c r="O176" s="27"/>
      <c r="P176" s="169"/>
      <c r="Q176" s="170"/>
      <c r="R176" s="29"/>
      <c r="S176" s="31" t="s">
        <v>78</v>
      </c>
      <c r="T176" s="31"/>
      <c r="U176" s="178"/>
      <c r="V176" s="179"/>
      <c r="W176" s="27"/>
      <c r="X176" s="27"/>
      <c r="Y176" s="27"/>
      <c r="Z176" s="67"/>
      <c r="AA176" s="69"/>
      <c r="AB176" s="29"/>
      <c r="AC176" s="31" t="s">
        <v>78</v>
      </c>
      <c r="AD176" s="31"/>
      <c r="AE176" s="178"/>
      <c r="AF176" s="179"/>
      <c r="AG176" s="27"/>
      <c r="AH176" s="27"/>
      <c r="AI176" s="27"/>
      <c r="AJ176" s="169"/>
      <c r="AK176" s="170"/>
      <c r="AL176" s="29"/>
      <c r="AM176" s="31" t="s">
        <v>78</v>
      </c>
      <c r="AN176" s="31"/>
      <c r="AO176" s="178"/>
      <c r="AP176" s="179"/>
      <c r="AQ176" s="220"/>
      <c r="AR176" s="162"/>
      <c r="AS176" s="27"/>
      <c r="AT176" s="193"/>
      <c r="AU176" s="224"/>
      <c r="AV176" s="151">
        <v>0</v>
      </c>
      <c r="AW176" s="152">
        <v>0</v>
      </c>
      <c r="AX176" s="31">
        <f t="shared" ref="AX176:AX184" si="114">AX175+AW176</f>
        <v>427</v>
      </c>
      <c r="AY176" s="186">
        <v>10.1</v>
      </c>
      <c r="AZ176" s="190">
        <v>3.1</v>
      </c>
      <c r="BA176" s="32">
        <v>22</v>
      </c>
      <c r="BB176" s="27">
        <v>4</v>
      </c>
      <c r="BC176" s="27">
        <f t="shared" ref="BC176:BC183" si="115">BC175+BB176</f>
        <v>716</v>
      </c>
      <c r="BD176" s="169">
        <v>3.5</v>
      </c>
      <c r="BE176" s="170">
        <v>-1.2</v>
      </c>
      <c r="BF176" s="29">
        <v>0</v>
      </c>
      <c r="BG176" s="31">
        <v>0</v>
      </c>
      <c r="BH176" s="31"/>
      <c r="BI176" s="178">
        <v>4.5</v>
      </c>
      <c r="BJ176" s="179">
        <v>-0.7</v>
      </c>
      <c r="BK176" s="27"/>
      <c r="BL176" s="27"/>
      <c r="BM176" s="27"/>
      <c r="BN176" s="169"/>
      <c r="BO176" s="170"/>
      <c r="BP176" s="29"/>
      <c r="BQ176" s="31"/>
      <c r="BR176" s="31"/>
      <c r="BS176" s="178"/>
      <c r="BT176" s="179"/>
      <c r="BU176" s="27"/>
      <c r="BV176" s="27">
        <v>0</v>
      </c>
      <c r="BW176" s="27"/>
      <c r="BX176" s="169"/>
      <c r="BY176" s="170"/>
      <c r="BZ176" s="29"/>
      <c r="CA176" s="31">
        <v>0</v>
      </c>
      <c r="CB176" s="31"/>
      <c r="CC176" s="178"/>
      <c r="CD176" s="179"/>
      <c r="CE176" s="27"/>
      <c r="CF176" s="27"/>
      <c r="CG176" s="27"/>
      <c r="CH176" s="169"/>
      <c r="CI176" s="170"/>
      <c r="CJ176" s="29"/>
      <c r="CK176" s="270"/>
      <c r="CL176" s="31"/>
      <c r="CM176" s="178"/>
      <c r="CN176" s="179"/>
      <c r="CO176" s="32"/>
      <c r="CP176" s="27"/>
      <c r="CQ176" s="27"/>
      <c r="CR176" s="169"/>
      <c r="CS176" s="170"/>
      <c r="CT176" s="29"/>
      <c r="CU176" s="270"/>
      <c r="CV176" s="31"/>
      <c r="CW176" s="178"/>
      <c r="CX176" s="179"/>
      <c r="CY176" s="32"/>
      <c r="CZ176" s="27"/>
      <c r="DA176" s="125"/>
      <c r="DB176" s="120">
        <v>101</v>
      </c>
      <c r="DC176" s="85">
        <v>0</v>
      </c>
      <c r="DD176" s="85">
        <f t="shared" ref="DD176:DD185" si="116">DC176+DD175</f>
        <v>871</v>
      </c>
      <c r="DE176" s="169"/>
      <c r="DF176" s="170"/>
      <c r="DG176" s="29"/>
      <c r="DH176" s="270"/>
      <c r="DI176" s="31"/>
      <c r="DJ176" s="178"/>
      <c r="DK176" s="179"/>
      <c r="DL176" s="32"/>
      <c r="DM176" s="27"/>
      <c r="DN176" s="27"/>
      <c r="DO176" s="27"/>
      <c r="DP176" s="27"/>
      <c r="DQ176" s="27"/>
      <c r="DR176" s="169"/>
      <c r="DS176" s="170"/>
      <c r="DT176" s="29"/>
      <c r="DU176" s="270"/>
      <c r="DV176" s="31"/>
      <c r="DW176" s="178"/>
      <c r="DX176" s="179"/>
      <c r="DY176" s="32">
        <v>127</v>
      </c>
      <c r="DZ176" s="27"/>
      <c r="EA176" s="125"/>
      <c r="EB176" s="32"/>
      <c r="EC176" s="27"/>
      <c r="ED176" s="27"/>
      <c r="EE176" s="169"/>
      <c r="EF176" s="170"/>
      <c r="EG176" s="29">
        <v>18</v>
      </c>
      <c r="EH176" s="270" t="s">
        <v>69</v>
      </c>
      <c r="EI176" s="31">
        <v>381</v>
      </c>
      <c r="EJ176" s="178"/>
      <c r="EK176" s="179"/>
      <c r="EL176" s="32">
        <v>23</v>
      </c>
      <c r="EM176" s="34">
        <v>4</v>
      </c>
      <c r="EN176" s="27">
        <v>621</v>
      </c>
      <c r="EO176" s="169"/>
      <c r="EP176" s="170"/>
      <c r="EQ176" s="32"/>
      <c r="ER176" s="27"/>
      <c r="ES176" s="27"/>
      <c r="ET176" s="169"/>
      <c r="EU176" s="169"/>
      <c r="EV176" s="97"/>
    </row>
    <row r="177" spans="1:152" ht="15.75">
      <c r="A177" s="284"/>
      <c r="B177" s="26">
        <v>41002</v>
      </c>
      <c r="C177" s="27"/>
      <c r="D177" s="27"/>
      <c r="E177" s="27"/>
      <c r="F177" s="169"/>
      <c r="G177" s="170"/>
      <c r="H177" s="29"/>
      <c r="I177" s="31"/>
      <c r="J177" s="31"/>
      <c r="K177" s="178"/>
      <c r="L177" s="179"/>
      <c r="M177" s="27"/>
      <c r="N177" s="27"/>
      <c r="O177" s="27"/>
      <c r="P177" s="169"/>
      <c r="Q177" s="170"/>
      <c r="R177" s="29"/>
      <c r="S177" s="31"/>
      <c r="T177" s="31"/>
      <c r="U177" s="178"/>
      <c r="V177" s="179"/>
      <c r="W177" s="27"/>
      <c r="X177" s="27"/>
      <c r="Y177" s="27"/>
      <c r="Z177" s="67"/>
      <c r="AA177" s="69"/>
      <c r="AB177" s="29"/>
      <c r="AC177" s="31"/>
      <c r="AD177" s="31"/>
      <c r="AE177" s="178"/>
      <c r="AF177" s="179"/>
      <c r="AG177" s="27"/>
      <c r="AH177" s="27"/>
      <c r="AI177" s="27"/>
      <c r="AJ177" s="169"/>
      <c r="AK177" s="170"/>
      <c r="AL177" s="29"/>
      <c r="AM177" s="31"/>
      <c r="AN177" s="31"/>
      <c r="AO177" s="178"/>
      <c r="AP177" s="179"/>
      <c r="AQ177" s="220"/>
      <c r="AR177" s="162"/>
      <c r="AS177" s="27"/>
      <c r="AT177" s="193"/>
      <c r="AU177" s="224"/>
      <c r="AV177" s="151">
        <v>0</v>
      </c>
      <c r="AW177" s="152">
        <v>0</v>
      </c>
      <c r="AX177" s="31">
        <f t="shared" si="114"/>
        <v>427</v>
      </c>
      <c r="AY177" s="186">
        <v>11.9</v>
      </c>
      <c r="AZ177" s="190">
        <v>2.5</v>
      </c>
      <c r="BA177" s="32">
        <v>19</v>
      </c>
      <c r="BB177" s="27">
        <v>3</v>
      </c>
      <c r="BC177" s="27">
        <f t="shared" si="115"/>
        <v>719</v>
      </c>
      <c r="BD177" s="169">
        <v>4.7</v>
      </c>
      <c r="BE177" s="174">
        <v>-3.3</v>
      </c>
      <c r="BF177" s="29">
        <v>1</v>
      </c>
      <c r="BG177" s="31">
        <v>1</v>
      </c>
      <c r="BH177" s="31"/>
      <c r="BI177" s="178">
        <v>6.1</v>
      </c>
      <c r="BJ177" s="179">
        <v>-1.4</v>
      </c>
      <c r="BK177" s="27"/>
      <c r="BL177" s="27"/>
      <c r="BM177" s="27"/>
      <c r="BN177" s="169"/>
      <c r="BO177" s="170"/>
      <c r="BP177" s="29"/>
      <c r="BQ177" s="31"/>
      <c r="BR177" s="31"/>
      <c r="BS177" s="178"/>
      <c r="BT177" s="179"/>
      <c r="BU177" s="27"/>
      <c r="BV177" s="27">
        <v>0</v>
      </c>
      <c r="BW177" s="27"/>
      <c r="BX177" s="169"/>
      <c r="BY177" s="170"/>
      <c r="BZ177" s="29"/>
      <c r="CA177" s="31">
        <v>0</v>
      </c>
      <c r="CB177" s="31"/>
      <c r="CC177" s="178"/>
      <c r="CD177" s="179"/>
      <c r="CE177" s="27"/>
      <c r="CF177" s="270"/>
      <c r="CG177" s="27"/>
      <c r="CH177" s="169"/>
      <c r="CI177" s="170"/>
      <c r="CJ177" s="29"/>
      <c r="CK177" s="31"/>
      <c r="CL177" s="31"/>
      <c r="CM177" s="178"/>
      <c r="CN177" s="179"/>
      <c r="CO177" s="32"/>
      <c r="CP177" s="270"/>
      <c r="CQ177" s="27"/>
      <c r="CR177" s="169"/>
      <c r="CS177" s="170"/>
      <c r="CT177" s="29"/>
      <c r="CU177" s="31"/>
      <c r="CV177" s="31"/>
      <c r="CW177" s="178"/>
      <c r="CX177" s="179"/>
      <c r="CY177" s="32"/>
      <c r="CZ177" s="270"/>
      <c r="DA177" s="125"/>
      <c r="DB177" s="120">
        <v>93</v>
      </c>
      <c r="DC177" s="85">
        <v>0</v>
      </c>
      <c r="DD177" s="85">
        <f t="shared" si="116"/>
        <v>871</v>
      </c>
      <c r="DE177" s="169"/>
      <c r="DF177" s="170"/>
      <c r="DG177" s="29"/>
      <c r="DH177" s="31"/>
      <c r="DI177" s="31"/>
      <c r="DJ177" s="178"/>
      <c r="DK177" s="179"/>
      <c r="DL177" s="32"/>
      <c r="DM177" s="270"/>
      <c r="DN177" s="27"/>
      <c r="DO177" s="27"/>
      <c r="DP177" s="270"/>
      <c r="DQ177" s="72"/>
      <c r="DR177" s="169"/>
      <c r="DS177" s="170"/>
      <c r="DT177" s="29"/>
      <c r="DU177" s="31"/>
      <c r="DV177" s="31"/>
      <c r="DW177" s="178"/>
      <c r="DX177" s="179"/>
      <c r="DY177" s="32"/>
      <c r="DZ177" s="270"/>
      <c r="EA177" s="125"/>
      <c r="EB177" s="32"/>
      <c r="EC177" s="270"/>
      <c r="ED177" s="27"/>
      <c r="EE177" s="169"/>
      <c r="EF177" s="170"/>
      <c r="EG177" s="29"/>
      <c r="EH177" s="31"/>
      <c r="EI177" s="31"/>
      <c r="EJ177" s="178"/>
      <c r="EK177" s="179"/>
      <c r="EL177" s="32"/>
      <c r="EM177" s="34"/>
      <c r="EN177" s="27"/>
      <c r="EO177" s="169"/>
      <c r="EP177" s="170"/>
      <c r="EQ177" s="32"/>
      <c r="ER177" s="34"/>
      <c r="ES177" s="27"/>
      <c r="ET177" s="169"/>
      <c r="EU177" s="169"/>
      <c r="EV177" s="97"/>
    </row>
    <row r="178" spans="1:152" ht="15.75">
      <c r="A178" s="284"/>
      <c r="B178" s="40">
        <v>41003</v>
      </c>
      <c r="C178" s="37"/>
      <c r="D178" s="27"/>
      <c r="E178" s="37"/>
      <c r="F178" s="173"/>
      <c r="G178" s="174"/>
      <c r="H178" s="29"/>
      <c r="I178" s="31"/>
      <c r="J178" s="31"/>
      <c r="K178" s="178"/>
      <c r="L178" s="179"/>
      <c r="M178" s="37"/>
      <c r="N178" s="27"/>
      <c r="O178" s="37"/>
      <c r="P178" s="173"/>
      <c r="Q178" s="174"/>
      <c r="R178" s="29"/>
      <c r="S178" s="31"/>
      <c r="T178" s="31"/>
      <c r="U178" s="178"/>
      <c r="V178" s="179"/>
      <c r="W178" s="37"/>
      <c r="X178" s="27"/>
      <c r="Y178" s="37"/>
      <c r="Z178" s="68"/>
      <c r="AA178" s="71"/>
      <c r="AB178" s="29"/>
      <c r="AC178" s="31"/>
      <c r="AD178" s="31"/>
      <c r="AE178" s="178"/>
      <c r="AF178" s="179"/>
      <c r="AG178" s="37"/>
      <c r="AH178" s="27"/>
      <c r="AI178" s="37"/>
      <c r="AJ178" s="173"/>
      <c r="AK178" s="174"/>
      <c r="AL178" s="29"/>
      <c r="AM178" s="31"/>
      <c r="AN178" s="31"/>
      <c r="AO178" s="178"/>
      <c r="AP178" s="179"/>
      <c r="AQ178" s="220"/>
      <c r="AR178" s="162"/>
      <c r="AS178" s="27"/>
      <c r="AT178" s="193"/>
      <c r="AU178" s="224"/>
      <c r="AV178" s="151">
        <v>0</v>
      </c>
      <c r="AW178" s="152">
        <v>0</v>
      </c>
      <c r="AX178" s="31">
        <f t="shared" si="114"/>
        <v>427</v>
      </c>
      <c r="AY178" s="186">
        <v>15</v>
      </c>
      <c r="AZ178" s="190">
        <v>3.5</v>
      </c>
      <c r="BA178" s="41">
        <v>14</v>
      </c>
      <c r="BB178" s="27">
        <v>0</v>
      </c>
      <c r="BC178" s="27">
        <f t="shared" si="115"/>
        <v>719</v>
      </c>
      <c r="BD178" s="173">
        <v>9.6999999999999993</v>
      </c>
      <c r="BE178" s="170">
        <v>-4.0999999999999996</v>
      </c>
      <c r="BF178" s="29">
        <v>0</v>
      </c>
      <c r="BG178" s="31">
        <v>0</v>
      </c>
      <c r="BH178" s="31"/>
      <c r="BI178" s="178">
        <v>11</v>
      </c>
      <c r="BJ178" s="179">
        <v>-1.4</v>
      </c>
      <c r="BK178" s="37"/>
      <c r="BL178" s="27"/>
      <c r="BM178" s="37"/>
      <c r="BN178" s="173"/>
      <c r="BO178" s="174"/>
      <c r="BP178" s="29"/>
      <c r="BQ178" s="31"/>
      <c r="BR178" s="31"/>
      <c r="BS178" s="178"/>
      <c r="BT178" s="179"/>
      <c r="BU178" s="37"/>
      <c r="BV178" s="27">
        <v>0</v>
      </c>
      <c r="BW178" s="37"/>
      <c r="BX178" s="173"/>
      <c r="BY178" s="174"/>
      <c r="BZ178" s="29"/>
      <c r="CA178" s="31">
        <v>0</v>
      </c>
      <c r="CB178" s="31"/>
      <c r="CC178" s="178"/>
      <c r="CD178" s="179"/>
      <c r="CE178" s="37"/>
      <c r="CF178" s="27"/>
      <c r="CG178" s="37"/>
      <c r="CH178" s="173"/>
      <c r="CI178" s="174"/>
      <c r="CJ178" s="29"/>
      <c r="CK178" s="31"/>
      <c r="CL178" s="31"/>
      <c r="CM178" s="178"/>
      <c r="CN178" s="179"/>
      <c r="CO178" s="41"/>
      <c r="CP178" s="27"/>
      <c r="CQ178" s="37"/>
      <c r="CR178" s="173"/>
      <c r="CS178" s="174"/>
      <c r="CT178" s="29"/>
      <c r="CU178" s="31"/>
      <c r="CV178" s="31"/>
      <c r="CW178" s="178"/>
      <c r="CX178" s="179"/>
      <c r="CY178" s="41"/>
      <c r="CZ178" s="27"/>
      <c r="DA178" s="126"/>
      <c r="DB178" s="120">
        <v>87</v>
      </c>
      <c r="DC178" s="85">
        <v>0</v>
      </c>
      <c r="DD178" s="85">
        <f t="shared" si="116"/>
        <v>871</v>
      </c>
      <c r="DE178" s="173"/>
      <c r="DF178" s="174"/>
      <c r="DG178" s="29"/>
      <c r="DH178" s="31"/>
      <c r="DI178" s="31"/>
      <c r="DJ178" s="178"/>
      <c r="DK178" s="179"/>
      <c r="DL178" s="41"/>
      <c r="DM178" s="27"/>
      <c r="DN178" s="37"/>
      <c r="DO178" s="37"/>
      <c r="DP178" s="27"/>
      <c r="DQ178" s="27"/>
      <c r="DR178" s="173"/>
      <c r="DS178" s="174"/>
      <c r="DT178" s="29"/>
      <c r="DU178" s="31"/>
      <c r="DV178" s="31"/>
      <c r="DW178" s="178"/>
      <c r="DX178" s="179"/>
      <c r="DY178" s="41"/>
      <c r="DZ178" s="27"/>
      <c r="EA178" s="126"/>
      <c r="EB178" s="41"/>
      <c r="EC178" s="27"/>
      <c r="ED178" s="27"/>
      <c r="EE178" s="173"/>
      <c r="EF178" s="174"/>
      <c r="EG178" s="29"/>
      <c r="EH178" s="31"/>
      <c r="EI178" s="31"/>
      <c r="EJ178" s="178"/>
      <c r="EK178" s="179"/>
      <c r="EL178" s="41"/>
      <c r="EM178" s="27"/>
      <c r="EN178" s="37"/>
      <c r="EO178" s="173"/>
      <c r="EP178" s="174"/>
      <c r="EQ178" s="32"/>
      <c r="ER178" s="34"/>
      <c r="ES178" s="27"/>
      <c r="ET178" s="169"/>
      <c r="EU178" s="169"/>
      <c r="EV178" s="97"/>
    </row>
    <row r="179" spans="1:152" ht="15.75">
      <c r="A179" s="284"/>
      <c r="B179" s="26">
        <v>41004</v>
      </c>
      <c r="C179" s="27"/>
      <c r="D179" s="27"/>
      <c r="E179" s="27"/>
      <c r="F179" s="169"/>
      <c r="G179" s="170"/>
      <c r="H179" s="29"/>
      <c r="I179" s="31"/>
      <c r="J179" s="31"/>
      <c r="K179" s="178"/>
      <c r="L179" s="179"/>
      <c r="M179" s="27"/>
      <c r="N179" s="27"/>
      <c r="O179" s="27"/>
      <c r="P179" s="169"/>
      <c r="Q179" s="170"/>
      <c r="R179" s="29"/>
      <c r="S179" s="31"/>
      <c r="T179" s="31"/>
      <c r="U179" s="178"/>
      <c r="V179" s="179"/>
      <c r="W179" s="27"/>
      <c r="X179" s="27"/>
      <c r="Y179" s="27"/>
      <c r="Z179" s="67"/>
      <c r="AA179" s="69"/>
      <c r="AB179" s="29"/>
      <c r="AC179" s="31"/>
      <c r="AD179" s="31"/>
      <c r="AE179" s="178"/>
      <c r="AF179" s="179"/>
      <c r="AG179" s="27"/>
      <c r="AH179" s="27"/>
      <c r="AI179" s="27"/>
      <c r="AJ179" s="169"/>
      <c r="AK179" s="170"/>
      <c r="AL179" s="29"/>
      <c r="AM179" s="31"/>
      <c r="AN179" s="31"/>
      <c r="AO179" s="178"/>
      <c r="AP179" s="179"/>
      <c r="AQ179" s="220"/>
      <c r="AR179" s="162"/>
      <c r="AS179" s="27"/>
      <c r="AT179" s="193"/>
      <c r="AU179" s="224"/>
      <c r="AV179" s="151">
        <v>0</v>
      </c>
      <c r="AW179" s="152">
        <v>0</v>
      </c>
      <c r="AX179" s="31">
        <f t="shared" si="114"/>
        <v>427</v>
      </c>
      <c r="AY179" s="186">
        <v>8.4</v>
      </c>
      <c r="AZ179" s="190">
        <v>1.4</v>
      </c>
      <c r="BA179" s="32">
        <v>9</v>
      </c>
      <c r="BB179" s="27">
        <v>0</v>
      </c>
      <c r="BC179" s="27">
        <f t="shared" si="115"/>
        <v>719</v>
      </c>
      <c r="BD179" s="169">
        <v>5.4</v>
      </c>
      <c r="BE179" s="170">
        <v>-1.5</v>
      </c>
      <c r="BF179" s="29">
        <v>0</v>
      </c>
      <c r="BG179" s="31">
        <v>0</v>
      </c>
      <c r="BH179" s="31"/>
      <c r="BI179" s="178">
        <v>11.4</v>
      </c>
      <c r="BJ179" s="179">
        <v>1.2</v>
      </c>
      <c r="BK179" s="27"/>
      <c r="BL179" s="27"/>
      <c r="BM179" s="27"/>
      <c r="BN179" s="169"/>
      <c r="BO179" s="170"/>
      <c r="BP179" s="29"/>
      <c r="BQ179" s="31"/>
      <c r="BR179" s="31"/>
      <c r="BS179" s="178"/>
      <c r="BT179" s="179"/>
      <c r="BU179" s="27"/>
      <c r="BV179" s="27">
        <v>0</v>
      </c>
      <c r="BW179" s="27"/>
      <c r="BX179" s="169"/>
      <c r="BY179" s="170"/>
      <c r="BZ179" s="29"/>
      <c r="CA179" s="31">
        <v>0</v>
      </c>
      <c r="CB179" s="31"/>
      <c r="CC179" s="178"/>
      <c r="CD179" s="179"/>
      <c r="CE179" s="27"/>
      <c r="CF179" s="27"/>
      <c r="CG179" s="27"/>
      <c r="CH179" s="169"/>
      <c r="CI179" s="170"/>
      <c r="CJ179" s="29"/>
      <c r="CK179" s="270"/>
      <c r="CL179" s="31"/>
      <c r="CM179" s="178"/>
      <c r="CN179" s="179"/>
      <c r="CO179" s="32"/>
      <c r="CP179" s="27"/>
      <c r="CQ179" s="27"/>
      <c r="CR179" s="169"/>
      <c r="CS179" s="170"/>
      <c r="CT179" s="29"/>
      <c r="CU179" s="270"/>
      <c r="CV179" s="31"/>
      <c r="CW179" s="178"/>
      <c r="CX179" s="179"/>
      <c r="CY179" s="32"/>
      <c r="CZ179" s="27"/>
      <c r="DA179" s="125"/>
      <c r="DB179" s="120">
        <v>83</v>
      </c>
      <c r="DC179" s="85">
        <v>0</v>
      </c>
      <c r="DD179" s="85">
        <f t="shared" si="116"/>
        <v>871</v>
      </c>
      <c r="DE179" s="169"/>
      <c r="DF179" s="170"/>
      <c r="DG179" s="29"/>
      <c r="DH179" s="270"/>
      <c r="DI179" s="31"/>
      <c r="DJ179" s="178"/>
      <c r="DK179" s="179"/>
      <c r="DL179" s="32"/>
      <c r="DM179" s="27"/>
      <c r="DN179" s="27"/>
      <c r="DO179" s="27"/>
      <c r="DP179" s="27"/>
      <c r="DQ179" s="27"/>
      <c r="DR179" s="169"/>
      <c r="DS179" s="170"/>
      <c r="DT179" s="29"/>
      <c r="DU179" s="270"/>
      <c r="DV179" s="31"/>
      <c r="DW179" s="178"/>
      <c r="DX179" s="179"/>
      <c r="DY179" s="32"/>
      <c r="DZ179" s="27"/>
      <c r="EA179" s="125"/>
      <c r="EB179" s="32"/>
      <c r="EC179" s="27"/>
      <c r="ED179" s="27"/>
      <c r="EE179" s="169"/>
      <c r="EF179" s="170"/>
      <c r="EG179" s="29"/>
      <c r="EH179" s="270"/>
      <c r="EI179" s="31"/>
      <c r="EJ179" s="178"/>
      <c r="EK179" s="179"/>
      <c r="EL179" s="32"/>
      <c r="EM179" s="27"/>
      <c r="EN179" s="27"/>
      <c r="EO179" s="169"/>
      <c r="EP179" s="170"/>
      <c r="EQ179" s="32"/>
      <c r="ER179" s="34"/>
      <c r="ES179" s="27"/>
      <c r="ET179" s="169"/>
      <c r="EU179" s="169"/>
      <c r="EV179" s="97"/>
    </row>
    <row r="180" spans="1:152" ht="15.75">
      <c r="A180" s="284"/>
      <c r="B180" s="40">
        <v>41005</v>
      </c>
      <c r="C180" s="27"/>
      <c r="D180" s="27"/>
      <c r="E180" s="27"/>
      <c r="F180" s="169"/>
      <c r="G180" s="170"/>
      <c r="H180" s="29"/>
      <c r="I180" s="31"/>
      <c r="J180" s="31"/>
      <c r="K180" s="178"/>
      <c r="L180" s="179"/>
      <c r="M180" s="27"/>
      <c r="N180" s="27"/>
      <c r="O180" s="27"/>
      <c r="P180" s="169"/>
      <c r="Q180" s="170"/>
      <c r="R180" s="29"/>
      <c r="S180" s="31"/>
      <c r="T180" s="31"/>
      <c r="U180" s="178"/>
      <c r="V180" s="179"/>
      <c r="W180" s="27"/>
      <c r="X180" s="27"/>
      <c r="Y180" s="27"/>
      <c r="Z180" s="67"/>
      <c r="AA180" s="69"/>
      <c r="AB180" s="29"/>
      <c r="AC180" s="31"/>
      <c r="AD180" s="31"/>
      <c r="AE180" s="178"/>
      <c r="AF180" s="179"/>
      <c r="AG180" s="27"/>
      <c r="AH180" s="27"/>
      <c r="AI180" s="27"/>
      <c r="AJ180" s="169"/>
      <c r="AK180" s="170"/>
      <c r="AL180" s="29"/>
      <c r="AM180" s="31"/>
      <c r="AN180" s="31"/>
      <c r="AO180" s="178"/>
      <c r="AP180" s="179"/>
      <c r="AQ180" s="220"/>
      <c r="AR180" s="162"/>
      <c r="AS180" s="27"/>
      <c r="AT180" s="193"/>
      <c r="AU180" s="224"/>
      <c r="AV180" s="151">
        <v>0</v>
      </c>
      <c r="AW180" s="152">
        <v>0</v>
      </c>
      <c r="AX180" s="31">
        <f t="shared" si="114"/>
        <v>427</v>
      </c>
      <c r="AY180" s="186">
        <v>8.9</v>
      </c>
      <c r="AZ180" s="190">
        <v>1.1000000000000001</v>
      </c>
      <c r="BA180" s="32">
        <v>8</v>
      </c>
      <c r="BB180" s="27">
        <v>3</v>
      </c>
      <c r="BC180" s="27">
        <f t="shared" si="115"/>
        <v>722</v>
      </c>
      <c r="BD180" s="169">
        <v>6.8</v>
      </c>
      <c r="BE180" s="170">
        <v>0.5</v>
      </c>
      <c r="BF180" s="29">
        <v>0</v>
      </c>
      <c r="BG180" s="31">
        <v>0</v>
      </c>
      <c r="BH180" s="31"/>
      <c r="BI180" s="178">
        <v>9.1999999999999993</v>
      </c>
      <c r="BJ180" s="179">
        <v>0.8</v>
      </c>
      <c r="BK180" s="27"/>
      <c r="BL180" s="27"/>
      <c r="BM180" s="27"/>
      <c r="BN180" s="169"/>
      <c r="BO180" s="170"/>
      <c r="BP180" s="29"/>
      <c r="BQ180" s="31"/>
      <c r="BR180" s="31"/>
      <c r="BS180" s="178"/>
      <c r="BT180" s="179"/>
      <c r="BU180" s="27"/>
      <c r="BV180" s="27">
        <v>0</v>
      </c>
      <c r="BW180" s="27"/>
      <c r="BX180" s="169"/>
      <c r="BY180" s="170"/>
      <c r="BZ180" s="29"/>
      <c r="CA180" s="31">
        <v>0</v>
      </c>
      <c r="CB180" s="31"/>
      <c r="CC180" s="178"/>
      <c r="CD180" s="179"/>
      <c r="CE180" s="27"/>
      <c r="CF180" s="27"/>
      <c r="CG180" s="27"/>
      <c r="CH180" s="169"/>
      <c r="CI180" s="170"/>
      <c r="CJ180" s="29"/>
      <c r="CK180" s="31"/>
      <c r="CL180" s="31"/>
      <c r="CM180" s="178"/>
      <c r="CN180" s="179"/>
      <c r="CO180" s="32"/>
      <c r="CP180" s="27"/>
      <c r="CQ180" s="27"/>
      <c r="CR180" s="169"/>
      <c r="CS180" s="170"/>
      <c r="CT180" s="29"/>
      <c r="CU180" s="31"/>
      <c r="CV180" s="31"/>
      <c r="CW180" s="178"/>
      <c r="CX180" s="179"/>
      <c r="CY180" s="32"/>
      <c r="CZ180" s="27"/>
      <c r="DA180" s="125"/>
      <c r="DB180" s="120">
        <v>78</v>
      </c>
      <c r="DC180" s="85">
        <v>0</v>
      </c>
      <c r="DD180" s="85">
        <f t="shared" si="116"/>
        <v>871</v>
      </c>
      <c r="DE180" s="169"/>
      <c r="DF180" s="170"/>
      <c r="DG180" s="29"/>
      <c r="DH180" s="31"/>
      <c r="DI180" s="31"/>
      <c r="DJ180" s="178"/>
      <c r="DK180" s="179"/>
      <c r="DL180" s="32"/>
      <c r="DM180" s="27"/>
      <c r="DN180" s="27"/>
      <c r="DO180" s="27"/>
      <c r="DP180" s="27"/>
      <c r="DQ180" s="27"/>
      <c r="DR180" s="169"/>
      <c r="DS180" s="170"/>
      <c r="DT180" s="29"/>
      <c r="DU180" s="31"/>
      <c r="DV180" s="31"/>
      <c r="DW180" s="178"/>
      <c r="DX180" s="179"/>
      <c r="DY180" s="32"/>
      <c r="DZ180" s="27"/>
      <c r="EA180" s="125"/>
      <c r="EB180" s="32"/>
      <c r="EC180" s="27"/>
      <c r="ED180" s="27"/>
      <c r="EE180" s="169"/>
      <c r="EF180" s="170"/>
      <c r="EG180" s="29"/>
      <c r="EH180" s="31"/>
      <c r="EI180" s="31"/>
      <c r="EJ180" s="178"/>
      <c r="EK180" s="179"/>
      <c r="EL180" s="32"/>
      <c r="EM180" s="27"/>
      <c r="EN180" s="27"/>
      <c r="EO180" s="169"/>
      <c r="EP180" s="170"/>
      <c r="EQ180" s="32"/>
      <c r="ER180" s="34"/>
      <c r="ES180" s="27"/>
      <c r="ET180" s="169"/>
      <c r="EU180" s="169"/>
      <c r="EV180" s="97"/>
    </row>
    <row r="181" spans="1:152" ht="15.75">
      <c r="A181" s="284"/>
      <c r="B181" s="26">
        <v>41006</v>
      </c>
      <c r="C181" s="27"/>
      <c r="D181" s="27"/>
      <c r="E181" s="27"/>
      <c r="F181" s="169"/>
      <c r="G181" s="170"/>
      <c r="H181" s="29"/>
      <c r="I181" s="31"/>
      <c r="J181" s="31"/>
      <c r="K181" s="178"/>
      <c r="L181" s="179"/>
      <c r="M181" s="27"/>
      <c r="N181" s="27"/>
      <c r="O181" s="27"/>
      <c r="P181" s="169"/>
      <c r="Q181" s="170"/>
      <c r="R181" s="29"/>
      <c r="S181" s="31"/>
      <c r="T181" s="31"/>
      <c r="U181" s="178"/>
      <c r="V181" s="179"/>
      <c r="W181" s="27"/>
      <c r="X181" s="27"/>
      <c r="Y181" s="27"/>
      <c r="Z181" s="67"/>
      <c r="AA181" s="69"/>
      <c r="AB181" s="29"/>
      <c r="AC181" s="31"/>
      <c r="AD181" s="31"/>
      <c r="AE181" s="178"/>
      <c r="AF181" s="179"/>
      <c r="AG181" s="27"/>
      <c r="AH181" s="27"/>
      <c r="AI181" s="27"/>
      <c r="AJ181" s="169"/>
      <c r="AK181" s="170"/>
      <c r="AL181" s="29"/>
      <c r="AM181" s="31"/>
      <c r="AN181" s="31"/>
      <c r="AO181" s="178"/>
      <c r="AP181" s="179"/>
      <c r="AQ181" s="220"/>
      <c r="AR181" s="162"/>
      <c r="AS181" s="27"/>
      <c r="AT181" s="193"/>
      <c r="AU181" s="224"/>
      <c r="AV181" s="151">
        <v>0</v>
      </c>
      <c r="AW181" s="152">
        <v>0</v>
      </c>
      <c r="AX181" s="31">
        <f t="shared" si="114"/>
        <v>427</v>
      </c>
      <c r="AY181" s="186">
        <v>7</v>
      </c>
      <c r="AZ181" s="190">
        <v>3</v>
      </c>
      <c r="BA181" s="32">
        <v>6</v>
      </c>
      <c r="BB181" s="27">
        <v>0</v>
      </c>
      <c r="BC181" s="27">
        <f t="shared" si="115"/>
        <v>722</v>
      </c>
      <c r="BD181" s="169">
        <v>9.1999999999999993</v>
      </c>
      <c r="BE181" s="170">
        <v>-0.1</v>
      </c>
      <c r="BF181" s="29">
        <v>0</v>
      </c>
      <c r="BG181" s="31">
        <v>0</v>
      </c>
      <c r="BH181" s="31"/>
      <c r="BI181" s="178">
        <v>10.6</v>
      </c>
      <c r="BJ181" s="179">
        <v>2.4</v>
      </c>
      <c r="BK181" s="27"/>
      <c r="BL181" s="27"/>
      <c r="BM181" s="27"/>
      <c r="BN181" s="169"/>
      <c r="BO181" s="170"/>
      <c r="BP181" s="29"/>
      <c r="BQ181" s="31"/>
      <c r="BR181" s="31"/>
      <c r="BS181" s="178"/>
      <c r="BT181" s="179"/>
      <c r="BU181" s="27"/>
      <c r="BV181" s="27">
        <v>0</v>
      </c>
      <c r="BW181" s="27"/>
      <c r="BX181" s="169"/>
      <c r="BY181" s="170"/>
      <c r="BZ181" s="29"/>
      <c r="CA181" s="31">
        <v>0</v>
      </c>
      <c r="CB181" s="31"/>
      <c r="CC181" s="178"/>
      <c r="CD181" s="179"/>
      <c r="CE181" s="27"/>
      <c r="CF181" s="27"/>
      <c r="CG181" s="27"/>
      <c r="CH181" s="169"/>
      <c r="CI181" s="170"/>
      <c r="CJ181" s="29"/>
      <c r="CK181" s="270"/>
      <c r="CL181" s="31"/>
      <c r="CM181" s="178"/>
      <c r="CN181" s="179"/>
      <c r="CO181" s="32"/>
      <c r="CP181" s="27"/>
      <c r="CQ181" s="27"/>
      <c r="CR181" s="169"/>
      <c r="CS181" s="170"/>
      <c r="CT181" s="29"/>
      <c r="CU181" s="270"/>
      <c r="CV181" s="31"/>
      <c r="CW181" s="178"/>
      <c r="CX181" s="179"/>
      <c r="CY181" s="32"/>
      <c r="CZ181" s="27"/>
      <c r="DA181" s="125"/>
      <c r="DB181" s="120">
        <v>70</v>
      </c>
      <c r="DC181" s="85">
        <v>0</v>
      </c>
      <c r="DD181" s="85">
        <f t="shared" si="116"/>
        <v>871</v>
      </c>
      <c r="DE181" s="169"/>
      <c r="DF181" s="170"/>
      <c r="DG181" s="29"/>
      <c r="DH181" s="270"/>
      <c r="DI181" s="31"/>
      <c r="DJ181" s="178"/>
      <c r="DK181" s="179"/>
      <c r="DL181" s="32"/>
      <c r="DM181" s="27"/>
      <c r="DN181" s="27"/>
      <c r="DO181" s="27"/>
      <c r="DP181" s="27"/>
      <c r="DQ181" s="27"/>
      <c r="DR181" s="169"/>
      <c r="DS181" s="170"/>
      <c r="DT181" s="29"/>
      <c r="DU181" s="270"/>
      <c r="DV181" s="31"/>
      <c r="DW181" s="178"/>
      <c r="DX181" s="179"/>
      <c r="DY181" s="32"/>
      <c r="DZ181" s="27"/>
      <c r="EA181" s="125"/>
      <c r="EB181" s="32"/>
      <c r="EC181" s="27"/>
      <c r="ED181" s="27"/>
      <c r="EE181" s="169"/>
      <c r="EF181" s="170"/>
      <c r="EG181" s="29"/>
      <c r="EH181" s="270"/>
      <c r="EI181" s="31"/>
      <c r="EJ181" s="178"/>
      <c r="EK181" s="179"/>
      <c r="EL181" s="32"/>
      <c r="EM181" s="27"/>
      <c r="EN181" s="27"/>
      <c r="EO181" s="169"/>
      <c r="EP181" s="170"/>
      <c r="EQ181" s="32"/>
      <c r="ER181" s="34"/>
      <c r="ES181" s="27"/>
      <c r="ET181" s="169"/>
      <c r="EU181" s="169"/>
      <c r="EV181" s="97"/>
    </row>
    <row r="182" spans="1:152" ht="15.75">
      <c r="A182" s="284"/>
      <c r="B182" s="40">
        <v>41007</v>
      </c>
      <c r="C182" s="27"/>
      <c r="D182" s="27"/>
      <c r="E182" s="27"/>
      <c r="F182" s="169"/>
      <c r="G182" s="170"/>
      <c r="H182" s="29"/>
      <c r="I182" s="31"/>
      <c r="J182" s="31"/>
      <c r="K182" s="178"/>
      <c r="L182" s="179"/>
      <c r="M182" s="27"/>
      <c r="N182" s="27"/>
      <c r="O182" s="27"/>
      <c r="P182" s="169"/>
      <c r="Q182" s="170"/>
      <c r="R182" s="29"/>
      <c r="S182" s="31"/>
      <c r="T182" s="31"/>
      <c r="U182" s="178"/>
      <c r="V182" s="179"/>
      <c r="W182" s="27"/>
      <c r="X182" s="27"/>
      <c r="Y182" s="27"/>
      <c r="Z182" s="67"/>
      <c r="AA182" s="69"/>
      <c r="AB182" s="29"/>
      <c r="AC182" s="31"/>
      <c r="AD182" s="31"/>
      <c r="AE182" s="178"/>
      <c r="AF182" s="179"/>
      <c r="AG182" s="27"/>
      <c r="AH182" s="27"/>
      <c r="AI182" s="27"/>
      <c r="AJ182" s="169"/>
      <c r="AK182" s="170"/>
      <c r="AL182" s="29"/>
      <c r="AM182" s="31"/>
      <c r="AN182" s="31"/>
      <c r="AO182" s="178"/>
      <c r="AP182" s="179"/>
      <c r="AQ182" s="220"/>
      <c r="AR182" s="162"/>
      <c r="AS182" s="27"/>
      <c r="AT182" s="193"/>
      <c r="AU182" s="224"/>
      <c r="AV182" s="151">
        <v>0</v>
      </c>
      <c r="AW182" s="152">
        <v>0</v>
      </c>
      <c r="AX182" s="31">
        <f t="shared" si="114"/>
        <v>427</v>
      </c>
      <c r="AY182" s="186">
        <v>11.8</v>
      </c>
      <c r="AZ182" s="190">
        <v>3.5</v>
      </c>
      <c r="BA182" s="32">
        <v>0</v>
      </c>
      <c r="BB182" s="27">
        <v>0</v>
      </c>
      <c r="BC182" s="27">
        <f t="shared" si="115"/>
        <v>722</v>
      </c>
      <c r="BD182" s="169">
        <v>8.6999999999999993</v>
      </c>
      <c r="BE182" s="170">
        <v>-1.8</v>
      </c>
      <c r="BF182" s="29">
        <v>0</v>
      </c>
      <c r="BG182" s="31">
        <v>0</v>
      </c>
      <c r="BH182" s="31"/>
      <c r="BI182" s="178">
        <v>9</v>
      </c>
      <c r="BJ182" s="179">
        <v>2.1</v>
      </c>
      <c r="BK182" s="27"/>
      <c r="BL182" s="27"/>
      <c r="BM182" s="27"/>
      <c r="BN182" s="169"/>
      <c r="BO182" s="170"/>
      <c r="BP182" s="29"/>
      <c r="BQ182" s="31"/>
      <c r="BR182" s="31"/>
      <c r="BS182" s="178"/>
      <c r="BT182" s="179"/>
      <c r="BU182" s="27"/>
      <c r="BV182" s="27">
        <v>0</v>
      </c>
      <c r="BW182" s="27"/>
      <c r="BX182" s="169"/>
      <c r="BY182" s="170"/>
      <c r="BZ182" s="29"/>
      <c r="CA182" s="31">
        <v>0</v>
      </c>
      <c r="CB182" s="31"/>
      <c r="CC182" s="178"/>
      <c r="CD182" s="179"/>
      <c r="CE182" s="27"/>
      <c r="CF182" s="270"/>
      <c r="CG182" s="27"/>
      <c r="CH182" s="169"/>
      <c r="CI182" s="170"/>
      <c r="CJ182" s="29"/>
      <c r="CK182" s="31"/>
      <c r="CL182" s="31"/>
      <c r="CM182" s="178"/>
      <c r="CN182" s="179"/>
      <c r="CO182" s="32"/>
      <c r="CP182" s="270"/>
      <c r="CQ182" s="27"/>
      <c r="CR182" s="169"/>
      <c r="CS182" s="170"/>
      <c r="CT182" s="29"/>
      <c r="CU182" s="31"/>
      <c r="CV182" s="31"/>
      <c r="CW182" s="178"/>
      <c r="CX182" s="179"/>
      <c r="CY182" s="32"/>
      <c r="CZ182" s="270"/>
      <c r="DA182" s="125"/>
      <c r="DB182" s="120">
        <v>66</v>
      </c>
      <c r="DC182" s="85">
        <v>0</v>
      </c>
      <c r="DD182" s="85">
        <f t="shared" si="116"/>
        <v>871</v>
      </c>
      <c r="DE182" s="169"/>
      <c r="DF182" s="170"/>
      <c r="DG182" s="29"/>
      <c r="DH182" s="31"/>
      <c r="DI182" s="31"/>
      <c r="DJ182" s="178"/>
      <c r="DK182" s="179"/>
      <c r="DL182" s="32"/>
      <c r="DM182" s="270"/>
      <c r="DN182" s="27"/>
      <c r="DO182" s="27"/>
      <c r="DP182" s="270"/>
      <c r="DQ182" s="27"/>
      <c r="DR182" s="169"/>
      <c r="DS182" s="170"/>
      <c r="DT182" s="29"/>
      <c r="DU182" s="31"/>
      <c r="DV182" s="31"/>
      <c r="DW182" s="178"/>
      <c r="DX182" s="179"/>
      <c r="DY182" s="32"/>
      <c r="DZ182" s="270"/>
      <c r="EA182" s="125"/>
      <c r="EB182" s="32"/>
      <c r="EC182" s="270"/>
      <c r="ED182" s="27"/>
      <c r="EE182" s="169"/>
      <c r="EF182" s="170"/>
      <c r="EG182" s="29"/>
      <c r="EH182" s="31"/>
      <c r="EI182" s="31"/>
      <c r="EJ182" s="178"/>
      <c r="EK182" s="179"/>
      <c r="EL182" s="32"/>
      <c r="EM182" s="27"/>
      <c r="EN182" s="27"/>
      <c r="EO182" s="169"/>
      <c r="EP182" s="170"/>
      <c r="EQ182" s="32"/>
      <c r="ER182" s="34"/>
      <c r="ES182" s="27"/>
      <c r="ET182" s="169"/>
      <c r="EU182" s="169"/>
      <c r="EV182" s="97"/>
    </row>
    <row r="183" spans="1:152" ht="15.75">
      <c r="A183" s="284"/>
      <c r="B183" s="26">
        <v>41008</v>
      </c>
      <c r="C183" s="27"/>
      <c r="D183" s="27"/>
      <c r="E183" s="27"/>
      <c r="F183" s="169"/>
      <c r="G183" s="170"/>
      <c r="H183" s="29"/>
      <c r="I183" s="31"/>
      <c r="J183" s="31"/>
      <c r="K183" s="178"/>
      <c r="L183" s="179"/>
      <c r="M183" s="27"/>
      <c r="N183" s="27"/>
      <c r="O183" s="27"/>
      <c r="P183" s="169"/>
      <c r="Q183" s="170"/>
      <c r="R183" s="29"/>
      <c r="S183" s="31"/>
      <c r="T183" s="31"/>
      <c r="U183" s="178"/>
      <c r="V183" s="179"/>
      <c r="W183" s="27"/>
      <c r="X183" s="27"/>
      <c r="Y183" s="27"/>
      <c r="Z183" s="67"/>
      <c r="AA183" s="69"/>
      <c r="AB183" s="29"/>
      <c r="AC183" s="31"/>
      <c r="AD183" s="31"/>
      <c r="AE183" s="178"/>
      <c r="AF183" s="179"/>
      <c r="AG183" s="27"/>
      <c r="AH183" s="27"/>
      <c r="AI183" s="27"/>
      <c r="AJ183" s="169"/>
      <c r="AK183" s="170"/>
      <c r="AL183" s="29"/>
      <c r="AM183" s="31"/>
      <c r="AN183" s="31"/>
      <c r="AO183" s="178"/>
      <c r="AP183" s="179"/>
      <c r="AQ183" s="220"/>
      <c r="AR183" s="162"/>
      <c r="AS183" s="27"/>
      <c r="AT183" s="193"/>
      <c r="AU183" s="224"/>
      <c r="AV183" s="151">
        <v>0</v>
      </c>
      <c r="AW183" s="152">
        <v>0</v>
      </c>
      <c r="AX183" s="31">
        <f t="shared" si="114"/>
        <v>427</v>
      </c>
      <c r="AY183" s="186">
        <v>8</v>
      </c>
      <c r="AZ183" s="190">
        <v>1.1000000000000001</v>
      </c>
      <c r="BA183" s="32">
        <v>0</v>
      </c>
      <c r="BB183" s="27">
        <v>0</v>
      </c>
      <c r="BC183" s="27">
        <f t="shared" si="115"/>
        <v>722</v>
      </c>
      <c r="BD183" s="169"/>
      <c r="BE183" s="170"/>
      <c r="BF183" s="29">
        <v>0</v>
      </c>
      <c r="BG183" s="31">
        <v>0</v>
      </c>
      <c r="BH183" s="31"/>
      <c r="BI183" s="178"/>
      <c r="BJ183" s="179"/>
      <c r="BK183" s="27"/>
      <c r="BL183" s="27"/>
      <c r="BM183" s="27"/>
      <c r="BN183" s="169"/>
      <c r="BO183" s="170"/>
      <c r="BP183" s="29"/>
      <c r="BQ183" s="31"/>
      <c r="BR183" s="31"/>
      <c r="BS183" s="178"/>
      <c r="BT183" s="179"/>
      <c r="BU183" s="27"/>
      <c r="BV183" s="27">
        <v>0</v>
      </c>
      <c r="BW183" s="27"/>
      <c r="BX183" s="169"/>
      <c r="BY183" s="170"/>
      <c r="BZ183" s="29"/>
      <c r="CA183" s="31">
        <v>0</v>
      </c>
      <c r="CB183" s="31"/>
      <c r="CC183" s="178"/>
      <c r="CD183" s="179"/>
      <c r="CE183" s="27"/>
      <c r="CF183" s="27"/>
      <c r="CG183" s="27"/>
      <c r="CH183" s="169"/>
      <c r="CI183" s="170"/>
      <c r="CJ183" s="29"/>
      <c r="CK183" s="31"/>
      <c r="CL183" s="31"/>
      <c r="CM183" s="178"/>
      <c r="CN183" s="179"/>
      <c r="CO183" s="32"/>
      <c r="CP183" s="27"/>
      <c r="CQ183" s="27"/>
      <c r="CR183" s="169"/>
      <c r="CS183" s="170"/>
      <c r="CT183" s="29"/>
      <c r="CU183" s="31"/>
      <c r="CV183" s="31"/>
      <c r="CW183" s="178"/>
      <c r="CX183" s="179"/>
      <c r="CY183" s="32"/>
      <c r="CZ183" s="27"/>
      <c r="DA183" s="125"/>
      <c r="DB183" s="120">
        <v>61</v>
      </c>
      <c r="DC183" s="85">
        <v>0</v>
      </c>
      <c r="DD183" s="85">
        <f t="shared" si="116"/>
        <v>871</v>
      </c>
      <c r="DE183" s="169"/>
      <c r="DF183" s="170"/>
      <c r="DG183" s="29"/>
      <c r="DH183" s="31"/>
      <c r="DI183" s="31"/>
      <c r="DJ183" s="178"/>
      <c r="DK183" s="179"/>
      <c r="DL183" s="32"/>
      <c r="DM183" s="27"/>
      <c r="DN183" s="27"/>
      <c r="DO183" s="27"/>
      <c r="DP183" s="27"/>
      <c r="DQ183" s="27"/>
      <c r="DR183" s="169"/>
      <c r="DS183" s="170"/>
      <c r="DT183" s="29"/>
      <c r="DU183" s="31"/>
      <c r="DV183" s="31"/>
      <c r="DW183" s="178"/>
      <c r="DX183" s="179"/>
      <c r="DY183" s="32"/>
      <c r="DZ183" s="27"/>
      <c r="EA183" s="125"/>
      <c r="EB183" s="32"/>
      <c r="EC183" s="27"/>
      <c r="ED183" s="27"/>
      <c r="EE183" s="169"/>
      <c r="EF183" s="170"/>
      <c r="EG183" s="29"/>
      <c r="EH183" s="31"/>
      <c r="EI183" s="31"/>
      <c r="EJ183" s="178"/>
      <c r="EK183" s="179"/>
      <c r="EL183" s="32"/>
      <c r="EM183" s="27"/>
      <c r="EN183" s="27"/>
      <c r="EO183" s="169"/>
      <c r="EP183" s="170"/>
      <c r="EQ183" s="32"/>
      <c r="ER183" s="27"/>
      <c r="ES183" s="27"/>
      <c r="ET183" s="169"/>
      <c r="EU183" s="169"/>
      <c r="EV183" s="97"/>
    </row>
    <row r="184" spans="1:152" ht="15.75">
      <c r="A184" s="284"/>
      <c r="B184" s="40">
        <v>41009</v>
      </c>
      <c r="C184" s="27"/>
      <c r="D184" s="27"/>
      <c r="E184" s="27"/>
      <c r="F184" s="169"/>
      <c r="G184" s="170"/>
      <c r="H184" s="29"/>
      <c r="I184" s="31"/>
      <c r="J184" s="31"/>
      <c r="K184" s="178"/>
      <c r="L184" s="179"/>
      <c r="M184" s="27"/>
      <c r="N184" s="27"/>
      <c r="O184" s="27"/>
      <c r="P184" s="169"/>
      <c r="Q184" s="170"/>
      <c r="R184" s="29"/>
      <c r="S184" s="31"/>
      <c r="T184" s="31"/>
      <c r="U184" s="178"/>
      <c r="V184" s="179"/>
      <c r="W184" s="27"/>
      <c r="X184" s="27"/>
      <c r="Y184" s="27"/>
      <c r="Z184" s="67"/>
      <c r="AA184" s="69"/>
      <c r="AB184" s="29"/>
      <c r="AC184" s="31"/>
      <c r="AD184" s="31"/>
      <c r="AE184" s="178"/>
      <c r="AF184" s="179"/>
      <c r="AG184" s="27"/>
      <c r="AH184" s="27"/>
      <c r="AI184" s="27"/>
      <c r="AJ184" s="169"/>
      <c r="AK184" s="170"/>
      <c r="AL184" s="29"/>
      <c r="AM184" s="31"/>
      <c r="AN184" s="31"/>
      <c r="AO184" s="178"/>
      <c r="AP184" s="179"/>
      <c r="AQ184" s="220"/>
      <c r="AR184" s="162"/>
      <c r="AS184" s="27"/>
      <c r="AT184" s="169"/>
      <c r="AU184" s="170"/>
      <c r="AV184" s="151">
        <v>0</v>
      </c>
      <c r="AW184" s="152">
        <v>0</v>
      </c>
      <c r="AX184" s="31">
        <f t="shared" si="114"/>
        <v>427</v>
      </c>
      <c r="AY184" s="178"/>
      <c r="AZ184" s="179"/>
      <c r="BA184" s="32"/>
      <c r="BB184" s="27"/>
      <c r="BC184" s="27"/>
      <c r="BD184" s="169"/>
      <c r="BE184" s="170"/>
      <c r="BF184" s="29"/>
      <c r="BG184" s="31"/>
      <c r="BH184" s="31"/>
      <c r="BI184" s="178"/>
      <c r="BJ184" s="179"/>
      <c r="BK184" s="27"/>
      <c r="BL184" s="27"/>
      <c r="BM184" s="27"/>
      <c r="BN184" s="169"/>
      <c r="BO184" s="170"/>
      <c r="BP184" s="29"/>
      <c r="BQ184" s="31"/>
      <c r="BR184" s="31"/>
      <c r="BS184" s="178"/>
      <c r="BT184" s="179"/>
      <c r="BU184" s="27"/>
      <c r="BV184" s="27">
        <v>0</v>
      </c>
      <c r="BW184" s="27"/>
      <c r="BX184" s="169"/>
      <c r="BY184" s="170"/>
      <c r="BZ184" s="29"/>
      <c r="CA184" s="31">
        <v>0</v>
      </c>
      <c r="CB184" s="31"/>
      <c r="CC184" s="178"/>
      <c r="CD184" s="179"/>
      <c r="CE184" s="27"/>
      <c r="CF184" s="270"/>
      <c r="CG184" s="27"/>
      <c r="CH184" s="169"/>
      <c r="CI184" s="170"/>
      <c r="CJ184" s="29"/>
      <c r="CK184" s="270"/>
      <c r="CL184" s="31"/>
      <c r="CM184" s="178"/>
      <c r="CN184" s="179"/>
      <c r="CO184" s="32"/>
      <c r="CP184" s="270"/>
      <c r="CQ184" s="27"/>
      <c r="CR184" s="169"/>
      <c r="CS184" s="170"/>
      <c r="CT184" s="29"/>
      <c r="CU184" s="270"/>
      <c r="CV184" s="31"/>
      <c r="CW184" s="178"/>
      <c r="CX184" s="179"/>
      <c r="CY184" s="32"/>
      <c r="CZ184" s="270"/>
      <c r="DA184" s="125"/>
      <c r="DB184" s="120">
        <v>57</v>
      </c>
      <c r="DC184" s="85">
        <v>0</v>
      </c>
      <c r="DD184" s="85">
        <f t="shared" si="116"/>
        <v>871</v>
      </c>
      <c r="DE184" s="169"/>
      <c r="DF184" s="170"/>
      <c r="DG184" s="29"/>
      <c r="DH184" s="270"/>
      <c r="DI184" s="31"/>
      <c r="DJ184" s="178"/>
      <c r="DK184" s="179"/>
      <c r="DL184" s="32"/>
      <c r="DM184" s="270"/>
      <c r="DN184" s="27"/>
      <c r="DO184" s="27"/>
      <c r="DP184" s="270"/>
      <c r="DQ184" s="27"/>
      <c r="DR184" s="169"/>
      <c r="DS184" s="170"/>
      <c r="DT184" s="29"/>
      <c r="DU184" s="270"/>
      <c r="DV184" s="31"/>
      <c r="DW184" s="178"/>
      <c r="DX184" s="179"/>
      <c r="DY184" s="32"/>
      <c r="DZ184" s="270"/>
      <c r="EA184" s="125"/>
      <c r="EB184" s="32"/>
      <c r="EC184" s="270"/>
      <c r="ED184" s="27"/>
      <c r="EE184" s="169"/>
      <c r="EF184" s="170"/>
      <c r="EG184" s="29"/>
      <c r="EH184" s="270"/>
      <c r="EI184" s="31"/>
      <c r="EJ184" s="178"/>
      <c r="EK184" s="179"/>
      <c r="EL184" s="32"/>
      <c r="EM184" s="27"/>
      <c r="EN184" s="27"/>
      <c r="EO184" s="169"/>
      <c r="EP184" s="170"/>
      <c r="EQ184" s="32"/>
      <c r="ER184" s="270"/>
      <c r="ES184" s="27"/>
      <c r="ET184" s="169"/>
      <c r="EU184" s="169"/>
      <c r="EV184" s="97"/>
    </row>
    <row r="185" spans="1:152" ht="15.75">
      <c r="A185" s="284"/>
      <c r="B185" s="26">
        <v>41010</v>
      </c>
      <c r="C185" s="27"/>
      <c r="D185" s="27"/>
      <c r="E185" s="27"/>
      <c r="F185" s="169"/>
      <c r="G185" s="170"/>
      <c r="H185" s="29"/>
      <c r="I185" s="31"/>
      <c r="J185" s="31"/>
      <c r="K185" s="178"/>
      <c r="L185" s="179"/>
      <c r="M185" s="27"/>
      <c r="N185" s="27"/>
      <c r="O185" s="27"/>
      <c r="P185" s="169"/>
      <c r="Q185" s="170"/>
      <c r="R185" s="29"/>
      <c r="S185" s="31"/>
      <c r="T185" s="31"/>
      <c r="U185" s="178"/>
      <c r="V185" s="179"/>
      <c r="W185" s="27"/>
      <c r="X185" s="27"/>
      <c r="Y185" s="27"/>
      <c r="Z185" s="67"/>
      <c r="AA185" s="69"/>
      <c r="AB185" s="29"/>
      <c r="AC185" s="31"/>
      <c r="AD185" s="31"/>
      <c r="AE185" s="178"/>
      <c r="AF185" s="179"/>
      <c r="AG185" s="27"/>
      <c r="AH185" s="27"/>
      <c r="AI185" s="27"/>
      <c r="AJ185" s="169"/>
      <c r="AK185" s="170"/>
      <c r="AL185" s="29"/>
      <c r="AM185" s="31"/>
      <c r="AN185" s="31"/>
      <c r="AO185" s="178"/>
      <c r="AP185" s="179"/>
      <c r="AQ185" s="27"/>
      <c r="AR185" s="27"/>
      <c r="AS185" s="27"/>
      <c r="AT185" s="169"/>
      <c r="AU185" s="170"/>
      <c r="AV185" s="29"/>
      <c r="AW185" s="31"/>
      <c r="AX185" s="31"/>
      <c r="AY185" s="178"/>
      <c r="AZ185" s="179"/>
      <c r="BA185" s="27"/>
      <c r="BB185" s="27"/>
      <c r="BC185" s="27"/>
      <c r="BD185" s="169"/>
      <c r="BE185" s="170"/>
      <c r="BF185" s="29"/>
      <c r="BG185" s="31"/>
      <c r="BH185" s="31"/>
      <c r="BI185" s="178"/>
      <c r="BJ185" s="179"/>
      <c r="BK185" s="27"/>
      <c r="BL185" s="27"/>
      <c r="BM185" s="27"/>
      <c r="BN185" s="169"/>
      <c r="BO185" s="170"/>
      <c r="BP185" s="29"/>
      <c r="BQ185" s="31"/>
      <c r="BR185" s="31"/>
      <c r="BS185" s="178"/>
      <c r="BT185" s="179"/>
      <c r="BU185" s="27"/>
      <c r="BV185" s="27">
        <v>0</v>
      </c>
      <c r="BW185" s="27"/>
      <c r="BX185" s="169"/>
      <c r="BY185" s="170"/>
      <c r="BZ185" s="29"/>
      <c r="CA185" s="31">
        <v>0</v>
      </c>
      <c r="CB185" s="31"/>
      <c r="CC185" s="178"/>
      <c r="CD185" s="179"/>
      <c r="CE185" s="27"/>
      <c r="CF185" s="270"/>
      <c r="CG185" s="27"/>
      <c r="CH185" s="169"/>
      <c r="CI185" s="170"/>
      <c r="CJ185" s="29"/>
      <c r="CK185" s="270"/>
      <c r="CL185" s="31"/>
      <c r="CM185" s="178"/>
      <c r="CN185" s="179"/>
      <c r="CO185" s="32"/>
      <c r="CP185" s="270"/>
      <c r="CQ185" s="27"/>
      <c r="CR185" s="169"/>
      <c r="CS185" s="170"/>
      <c r="CT185" s="29"/>
      <c r="CU185" s="270"/>
      <c r="CV185" s="31"/>
      <c r="CW185" s="178"/>
      <c r="CX185" s="179"/>
      <c r="CY185" s="32"/>
      <c r="CZ185" s="270"/>
      <c r="DA185" s="125"/>
      <c r="DB185" s="120">
        <v>53</v>
      </c>
      <c r="DC185" s="85">
        <v>0</v>
      </c>
      <c r="DD185" s="85">
        <f t="shared" si="116"/>
        <v>871</v>
      </c>
      <c r="DE185" s="169"/>
      <c r="DF185" s="170"/>
      <c r="DG185" s="29"/>
      <c r="DH185" s="270"/>
      <c r="DI185" s="31"/>
      <c r="DJ185" s="178"/>
      <c r="DK185" s="179"/>
      <c r="DL185" s="32"/>
      <c r="DM185" s="270"/>
      <c r="DN185" s="27"/>
      <c r="DO185" s="27"/>
      <c r="DP185" s="270"/>
      <c r="DQ185" s="27"/>
      <c r="DR185" s="169"/>
      <c r="DS185" s="170"/>
      <c r="DT185" s="29"/>
      <c r="DU185" s="270"/>
      <c r="DV185" s="31"/>
      <c r="DW185" s="178"/>
      <c r="DX185" s="179"/>
      <c r="DY185" s="32"/>
      <c r="DZ185" s="270"/>
      <c r="EA185" s="125"/>
      <c r="EB185" s="32"/>
      <c r="EC185" s="270"/>
      <c r="ED185" s="27"/>
      <c r="EE185" s="169"/>
      <c r="EF185" s="170"/>
      <c r="EG185" s="29"/>
      <c r="EH185" s="270"/>
      <c r="EI185" s="31"/>
      <c r="EJ185" s="178"/>
      <c r="EK185" s="179"/>
      <c r="EL185" s="32"/>
      <c r="EM185" s="27"/>
      <c r="EN185" s="27"/>
      <c r="EO185" s="169"/>
      <c r="EP185" s="170"/>
      <c r="EQ185" s="32"/>
      <c r="ER185" s="270"/>
      <c r="ES185" s="27"/>
      <c r="ET185" s="169"/>
      <c r="EU185" s="169"/>
      <c r="EV185" s="97"/>
    </row>
    <row r="186" spans="1:152" ht="15.75">
      <c r="A186" s="284"/>
      <c r="B186" s="40">
        <v>41011</v>
      </c>
      <c r="C186" s="27"/>
      <c r="D186" s="27"/>
      <c r="E186" s="27"/>
      <c r="F186" s="169"/>
      <c r="G186" s="170"/>
      <c r="H186" s="29"/>
      <c r="I186" s="31"/>
      <c r="J186" s="31"/>
      <c r="K186" s="178"/>
      <c r="L186" s="179"/>
      <c r="M186" s="27"/>
      <c r="N186" s="27"/>
      <c r="O186" s="27"/>
      <c r="P186" s="169"/>
      <c r="Q186" s="170"/>
      <c r="R186" s="29"/>
      <c r="S186" s="31"/>
      <c r="T186" s="31"/>
      <c r="U186" s="178"/>
      <c r="V186" s="179"/>
      <c r="W186" s="27"/>
      <c r="X186" s="27"/>
      <c r="Y186" s="27"/>
      <c r="Z186" s="67"/>
      <c r="AA186" s="69"/>
      <c r="AB186" s="29"/>
      <c r="AC186" s="31"/>
      <c r="AD186" s="31"/>
      <c r="AE186" s="178"/>
      <c r="AF186" s="179"/>
      <c r="AG186" s="27"/>
      <c r="AH186" s="27"/>
      <c r="AI186" s="27"/>
      <c r="AJ186" s="169"/>
      <c r="AK186" s="170"/>
      <c r="AL186" s="29"/>
      <c r="AM186" s="31"/>
      <c r="AN186" s="31"/>
      <c r="AO186" s="178"/>
      <c r="AP186" s="179"/>
      <c r="AQ186" s="27"/>
      <c r="AR186" s="27"/>
      <c r="AS186" s="27"/>
      <c r="AT186" s="169"/>
      <c r="AU186" s="170"/>
      <c r="AV186" s="29"/>
      <c r="AW186" s="31"/>
      <c r="AX186" s="31"/>
      <c r="AY186" s="178"/>
      <c r="AZ186" s="179"/>
      <c r="BA186" s="27"/>
      <c r="BB186" s="27"/>
      <c r="BC186" s="27"/>
      <c r="BD186" s="169"/>
      <c r="BE186" s="170"/>
      <c r="BF186" s="29"/>
      <c r="BG186" s="31"/>
      <c r="BH186" s="31"/>
      <c r="BI186" s="178"/>
      <c r="BJ186" s="179"/>
      <c r="BK186" s="27"/>
      <c r="BL186" s="27"/>
      <c r="BM186" s="27"/>
      <c r="BN186" s="169"/>
      <c r="BO186" s="170"/>
      <c r="BP186" s="29"/>
      <c r="BQ186" s="31"/>
      <c r="BR186" s="31"/>
      <c r="BS186" s="178"/>
      <c r="BT186" s="179"/>
      <c r="BU186" s="27"/>
      <c r="BV186" s="27">
        <v>0</v>
      </c>
      <c r="BW186" s="27"/>
      <c r="BX186" s="169"/>
      <c r="BY186" s="170"/>
      <c r="BZ186" s="29"/>
      <c r="CA186" s="31">
        <v>0</v>
      </c>
      <c r="CB186" s="31"/>
      <c r="CC186" s="178"/>
      <c r="CD186" s="179"/>
      <c r="CE186" s="27"/>
      <c r="CF186" s="270"/>
      <c r="CG186" s="27"/>
      <c r="CH186" s="169"/>
      <c r="CI186" s="170"/>
      <c r="CJ186" s="29"/>
      <c r="CK186" s="270"/>
      <c r="CL186" s="31"/>
      <c r="CM186" s="178"/>
      <c r="CN186" s="179"/>
      <c r="CO186" s="32"/>
      <c r="CP186" s="270"/>
      <c r="CQ186" s="27"/>
      <c r="CR186" s="169"/>
      <c r="CS186" s="170"/>
      <c r="CT186" s="29"/>
      <c r="CU186" s="270"/>
      <c r="CV186" s="31"/>
      <c r="CW186" s="178"/>
      <c r="CX186" s="179"/>
      <c r="CY186" s="32"/>
      <c r="CZ186" s="270"/>
      <c r="DA186" s="125"/>
      <c r="DB186" s="120">
        <v>49</v>
      </c>
      <c r="DC186" s="85">
        <v>0</v>
      </c>
      <c r="DD186" s="91">
        <v>874</v>
      </c>
      <c r="DE186" s="169"/>
      <c r="DF186" s="170"/>
      <c r="DG186" s="29"/>
      <c r="DH186" s="270"/>
      <c r="DI186" s="31"/>
      <c r="DJ186" s="178"/>
      <c r="DK186" s="179"/>
      <c r="DL186" s="32"/>
      <c r="DM186" s="270"/>
      <c r="DN186" s="27"/>
      <c r="DO186" s="27"/>
      <c r="DP186" s="270"/>
      <c r="DQ186" s="27"/>
      <c r="DR186" s="169"/>
      <c r="DS186" s="170"/>
      <c r="DT186" s="29"/>
      <c r="DU186" s="270"/>
      <c r="DV186" s="31"/>
      <c r="DW186" s="178"/>
      <c r="DX186" s="179"/>
      <c r="DY186" s="32"/>
      <c r="DZ186" s="270"/>
      <c r="EA186" s="125"/>
      <c r="EB186" s="32"/>
      <c r="EC186" s="270"/>
      <c r="ED186" s="27"/>
      <c r="EE186" s="169"/>
      <c r="EF186" s="170"/>
      <c r="EG186" s="29"/>
      <c r="EH186" s="270"/>
      <c r="EI186" s="31"/>
      <c r="EJ186" s="178"/>
      <c r="EK186" s="179"/>
      <c r="EL186" s="32"/>
      <c r="EM186" s="27"/>
      <c r="EN186" s="27"/>
      <c r="EO186" s="169"/>
      <c r="EP186" s="170"/>
      <c r="EQ186" s="32"/>
      <c r="ER186" s="270"/>
      <c r="ES186" s="27"/>
      <c r="ET186" s="169"/>
      <c r="EU186" s="169"/>
      <c r="EV186" s="97"/>
    </row>
    <row r="187" spans="1:152" ht="15.75">
      <c r="A187" s="284"/>
      <c r="B187" s="26">
        <v>41012</v>
      </c>
      <c r="C187" s="27"/>
      <c r="D187" s="27"/>
      <c r="E187" s="27"/>
      <c r="F187" s="169"/>
      <c r="G187" s="170"/>
      <c r="H187" s="29"/>
      <c r="I187" s="31"/>
      <c r="J187" s="31"/>
      <c r="K187" s="178"/>
      <c r="L187" s="179"/>
      <c r="M187" s="27"/>
      <c r="N187" s="27"/>
      <c r="O187" s="27"/>
      <c r="P187" s="169"/>
      <c r="Q187" s="170"/>
      <c r="R187" s="29"/>
      <c r="S187" s="31"/>
      <c r="T187" s="31"/>
      <c r="U187" s="178"/>
      <c r="V187" s="179"/>
      <c r="W187" s="27"/>
      <c r="X187" s="27"/>
      <c r="Y187" s="27"/>
      <c r="Z187" s="67"/>
      <c r="AA187" s="69"/>
      <c r="AB187" s="29"/>
      <c r="AC187" s="31"/>
      <c r="AD187" s="31"/>
      <c r="AE187" s="178"/>
      <c r="AF187" s="179"/>
      <c r="AG187" s="27"/>
      <c r="AH187" s="27"/>
      <c r="AI187" s="27"/>
      <c r="AJ187" s="169"/>
      <c r="AK187" s="170"/>
      <c r="AL187" s="29"/>
      <c r="AM187" s="31"/>
      <c r="AN187" s="31"/>
      <c r="AO187" s="178"/>
      <c r="AP187" s="179"/>
      <c r="AQ187" s="27"/>
      <c r="AR187" s="27"/>
      <c r="AS187" s="27"/>
      <c r="AT187" s="169"/>
      <c r="AU187" s="170"/>
      <c r="AV187" s="29"/>
      <c r="AW187" s="31"/>
      <c r="AX187" s="31"/>
      <c r="AY187" s="178"/>
      <c r="AZ187" s="179"/>
      <c r="BA187" s="27"/>
      <c r="BB187" s="27"/>
      <c r="BC187" s="27"/>
      <c r="BD187" s="169"/>
      <c r="BE187" s="170"/>
      <c r="BF187" s="29"/>
      <c r="BG187" s="31"/>
      <c r="BH187" s="31"/>
      <c r="BI187" s="178"/>
      <c r="BJ187" s="179"/>
      <c r="BK187" s="27"/>
      <c r="BL187" s="27"/>
      <c r="BM187" s="27"/>
      <c r="BN187" s="169"/>
      <c r="BO187" s="170"/>
      <c r="BP187" s="29"/>
      <c r="BQ187" s="31"/>
      <c r="BR187" s="31"/>
      <c r="BS187" s="178"/>
      <c r="BT187" s="179"/>
      <c r="BU187" s="27"/>
      <c r="BV187" s="27">
        <v>1</v>
      </c>
      <c r="BW187" s="27"/>
      <c r="BX187" s="169"/>
      <c r="BY187" s="170"/>
      <c r="BZ187" s="29"/>
      <c r="CA187" s="31">
        <v>4</v>
      </c>
      <c r="CB187" s="31"/>
      <c r="CC187" s="178"/>
      <c r="CD187" s="179"/>
      <c r="CE187" s="27"/>
      <c r="CF187" s="270"/>
      <c r="CG187" s="27"/>
      <c r="CH187" s="169"/>
      <c r="CI187" s="170"/>
      <c r="CJ187" s="29"/>
      <c r="CK187" s="31"/>
      <c r="CL187" s="31"/>
      <c r="CM187" s="178"/>
      <c r="CN187" s="179"/>
      <c r="CO187" s="32"/>
      <c r="CP187" s="270"/>
      <c r="CQ187" s="27"/>
      <c r="CR187" s="169"/>
      <c r="CS187" s="170"/>
      <c r="CT187" s="29"/>
      <c r="CU187" s="31"/>
      <c r="CV187" s="31"/>
      <c r="CW187" s="178"/>
      <c r="CX187" s="179"/>
      <c r="CY187" s="32"/>
      <c r="CZ187" s="270"/>
      <c r="DA187" s="125"/>
      <c r="DB187" s="120">
        <v>45</v>
      </c>
      <c r="DC187" s="85">
        <v>0</v>
      </c>
      <c r="DD187" s="85"/>
      <c r="DE187" s="169"/>
      <c r="DF187" s="170"/>
      <c r="DG187" s="29"/>
      <c r="DH187" s="31"/>
      <c r="DI187" s="31"/>
      <c r="DJ187" s="178"/>
      <c r="DK187" s="179"/>
      <c r="DL187" s="32"/>
      <c r="DM187" s="270"/>
      <c r="DN187" s="27"/>
      <c r="DO187" s="27"/>
      <c r="DP187" s="270"/>
      <c r="DQ187" s="27"/>
      <c r="DR187" s="169"/>
      <c r="DS187" s="170"/>
      <c r="DT187" s="29"/>
      <c r="DU187" s="31"/>
      <c r="DV187" s="31"/>
      <c r="DW187" s="178"/>
      <c r="DX187" s="179"/>
      <c r="DY187" s="32"/>
      <c r="DZ187" s="270"/>
      <c r="EA187" s="125"/>
      <c r="EB187" s="32"/>
      <c r="EC187" s="270"/>
      <c r="ED187" s="27"/>
      <c r="EE187" s="169"/>
      <c r="EF187" s="170"/>
      <c r="EG187" s="29"/>
      <c r="EH187" s="31"/>
      <c r="EI187" s="31"/>
      <c r="EJ187" s="178"/>
      <c r="EK187" s="179"/>
      <c r="EL187" s="32"/>
      <c r="EM187" s="27"/>
      <c r="EN187" s="27"/>
      <c r="EO187" s="169"/>
      <c r="EP187" s="170"/>
      <c r="EQ187" s="32"/>
      <c r="ER187" s="270"/>
      <c r="ES187" s="27"/>
      <c r="ET187" s="169"/>
      <c r="EU187" s="169"/>
      <c r="EV187" s="97"/>
    </row>
    <row r="188" spans="1:152" ht="15.75">
      <c r="A188" s="284"/>
      <c r="B188" s="40">
        <v>41013</v>
      </c>
      <c r="C188" s="27"/>
      <c r="D188" s="27"/>
      <c r="E188" s="27"/>
      <c r="F188" s="169"/>
      <c r="G188" s="170"/>
      <c r="H188" s="29"/>
      <c r="I188" s="31"/>
      <c r="J188" s="31"/>
      <c r="K188" s="178"/>
      <c r="L188" s="179"/>
      <c r="M188" s="27"/>
      <c r="N188" s="27"/>
      <c r="O188" s="27"/>
      <c r="P188" s="169"/>
      <c r="Q188" s="170"/>
      <c r="R188" s="29"/>
      <c r="S188" s="31"/>
      <c r="T188" s="31"/>
      <c r="U188" s="178"/>
      <c r="V188" s="179"/>
      <c r="W188" s="27"/>
      <c r="X188" s="27"/>
      <c r="Y188" s="27"/>
      <c r="Z188" s="67"/>
      <c r="AA188" s="69"/>
      <c r="AB188" s="29"/>
      <c r="AC188" s="31"/>
      <c r="AD188" s="31"/>
      <c r="AE188" s="178"/>
      <c r="AF188" s="179"/>
      <c r="AG188" s="27"/>
      <c r="AH188" s="27"/>
      <c r="AI188" s="27"/>
      <c r="AJ188" s="169"/>
      <c r="AK188" s="170"/>
      <c r="AL188" s="29"/>
      <c r="AM188" s="31"/>
      <c r="AN188" s="31"/>
      <c r="AO188" s="178"/>
      <c r="AP188" s="179"/>
      <c r="AQ188" s="27"/>
      <c r="AR188" s="27"/>
      <c r="AS188" s="27"/>
      <c r="AT188" s="169"/>
      <c r="AU188" s="170"/>
      <c r="AV188" s="29"/>
      <c r="AW188" s="31"/>
      <c r="AX188" s="31"/>
      <c r="AY188" s="178"/>
      <c r="AZ188" s="179"/>
      <c r="BA188" s="27"/>
      <c r="BB188" s="27"/>
      <c r="BC188" s="27"/>
      <c r="BD188" s="169"/>
      <c r="BE188" s="170"/>
      <c r="BF188" s="29"/>
      <c r="BG188" s="31"/>
      <c r="BH188" s="31"/>
      <c r="BI188" s="178"/>
      <c r="BJ188" s="179"/>
      <c r="BK188" s="27"/>
      <c r="BL188" s="27"/>
      <c r="BM188" s="27"/>
      <c r="BN188" s="169"/>
      <c r="BO188" s="170"/>
      <c r="BP188" s="29"/>
      <c r="BQ188" s="31"/>
      <c r="BR188" s="31"/>
      <c r="BS188" s="178"/>
      <c r="BT188" s="179"/>
      <c r="BU188" s="27"/>
      <c r="BV188" s="27">
        <v>0</v>
      </c>
      <c r="BW188" s="27"/>
      <c r="BX188" s="169"/>
      <c r="BY188" s="170"/>
      <c r="BZ188" s="29"/>
      <c r="CA188" s="31">
        <v>0</v>
      </c>
      <c r="CB188" s="31"/>
      <c r="CC188" s="178"/>
      <c r="CD188" s="179"/>
      <c r="CE188" s="27"/>
      <c r="CF188" s="270"/>
      <c r="CG188" s="27"/>
      <c r="CH188" s="169"/>
      <c r="CI188" s="170"/>
      <c r="CJ188" s="29"/>
      <c r="CK188" s="31"/>
      <c r="CL188" s="31"/>
      <c r="CM188" s="178"/>
      <c r="CN188" s="179"/>
      <c r="CO188" s="32"/>
      <c r="CP188" s="270"/>
      <c r="CQ188" s="27"/>
      <c r="CR188" s="169"/>
      <c r="CS188" s="170"/>
      <c r="CT188" s="29"/>
      <c r="CU188" s="31"/>
      <c r="CV188" s="31"/>
      <c r="CW188" s="178"/>
      <c r="CX188" s="179"/>
      <c r="CY188" s="32"/>
      <c r="CZ188" s="270"/>
      <c r="DA188" s="125"/>
      <c r="DB188" s="120">
        <v>37</v>
      </c>
      <c r="DC188" s="85">
        <v>0</v>
      </c>
      <c r="DD188" s="91">
        <v>875</v>
      </c>
      <c r="DE188" s="169"/>
      <c r="DF188" s="170"/>
      <c r="DG188" s="29"/>
      <c r="DH188" s="31"/>
      <c r="DI188" s="31"/>
      <c r="DJ188" s="178"/>
      <c r="DK188" s="179"/>
      <c r="DL188" s="32"/>
      <c r="DM188" s="270"/>
      <c r="DN188" s="27"/>
      <c r="DO188" s="27"/>
      <c r="DP188" s="270"/>
      <c r="DQ188" s="27"/>
      <c r="DR188" s="169"/>
      <c r="DS188" s="170"/>
      <c r="DT188" s="29"/>
      <c r="DU188" s="31"/>
      <c r="DV188" s="31"/>
      <c r="DW188" s="178"/>
      <c r="DX188" s="179"/>
      <c r="DY188" s="32"/>
      <c r="DZ188" s="270"/>
      <c r="EA188" s="125"/>
      <c r="EB188" s="32"/>
      <c r="EC188" s="270"/>
      <c r="ED188" s="27"/>
      <c r="EE188" s="169"/>
      <c r="EF188" s="170"/>
      <c r="EG188" s="29"/>
      <c r="EH188" s="31"/>
      <c r="EI188" s="31"/>
      <c r="EJ188" s="178"/>
      <c r="EK188" s="179"/>
      <c r="EL188" s="32"/>
      <c r="EM188" s="270"/>
      <c r="EN188" s="27"/>
      <c r="EO188" s="169"/>
      <c r="EP188" s="170"/>
      <c r="EQ188" s="32"/>
      <c r="ER188" s="27"/>
      <c r="ES188" s="27"/>
      <c r="ET188" s="169"/>
      <c r="EU188" s="169"/>
      <c r="EV188" s="97"/>
    </row>
    <row r="189" spans="1:152" ht="15.75">
      <c r="A189" s="284"/>
      <c r="B189" s="26">
        <v>41014</v>
      </c>
      <c r="C189" s="27"/>
      <c r="D189" s="27"/>
      <c r="E189" s="27"/>
      <c r="F189" s="169"/>
      <c r="G189" s="170"/>
      <c r="H189" s="29"/>
      <c r="I189" s="31"/>
      <c r="J189" s="31"/>
      <c r="K189" s="178"/>
      <c r="L189" s="179"/>
      <c r="M189" s="27"/>
      <c r="N189" s="27"/>
      <c r="O189" s="27"/>
      <c r="P189" s="169"/>
      <c r="Q189" s="170"/>
      <c r="R189" s="29"/>
      <c r="S189" s="31"/>
      <c r="T189" s="31"/>
      <c r="U189" s="178"/>
      <c r="V189" s="179"/>
      <c r="W189" s="27"/>
      <c r="X189" s="27"/>
      <c r="Y189" s="27"/>
      <c r="Z189" s="67"/>
      <c r="AA189" s="69"/>
      <c r="AB189" s="29"/>
      <c r="AC189" s="31"/>
      <c r="AD189" s="31"/>
      <c r="AE189" s="178"/>
      <c r="AF189" s="179"/>
      <c r="AG189" s="27"/>
      <c r="AH189" s="27"/>
      <c r="AI189" s="27"/>
      <c r="AJ189" s="169"/>
      <c r="AK189" s="170"/>
      <c r="AL189" s="29"/>
      <c r="AM189" s="31"/>
      <c r="AN189" s="31"/>
      <c r="AO189" s="178"/>
      <c r="AP189" s="179"/>
      <c r="AQ189" s="27"/>
      <c r="AR189" s="27"/>
      <c r="AS189" s="27"/>
      <c r="AT189" s="169"/>
      <c r="AU189" s="170"/>
      <c r="AV189" s="29"/>
      <c r="AW189" s="31"/>
      <c r="AX189" s="31"/>
      <c r="AY189" s="178"/>
      <c r="AZ189" s="179"/>
      <c r="BA189" s="27"/>
      <c r="BB189" s="27"/>
      <c r="BC189" s="27"/>
      <c r="BD189" s="169"/>
      <c r="BE189" s="170"/>
      <c r="BF189" s="29"/>
      <c r="BG189" s="31"/>
      <c r="BH189" s="31"/>
      <c r="BI189" s="178"/>
      <c r="BJ189" s="179"/>
      <c r="BK189" s="27"/>
      <c r="BL189" s="27"/>
      <c r="BM189" s="27"/>
      <c r="BN189" s="169"/>
      <c r="BO189" s="170"/>
      <c r="BP189" s="29"/>
      <c r="BQ189" s="31"/>
      <c r="BR189" s="31"/>
      <c r="BS189" s="178"/>
      <c r="BT189" s="179"/>
      <c r="BU189" s="27"/>
      <c r="BV189" s="27">
        <v>0</v>
      </c>
      <c r="BW189" s="27"/>
      <c r="BX189" s="169"/>
      <c r="BY189" s="170"/>
      <c r="BZ189" s="29"/>
      <c r="CA189" s="31">
        <v>0</v>
      </c>
      <c r="CB189" s="31"/>
      <c r="CC189" s="178"/>
      <c r="CD189" s="179"/>
      <c r="CE189" s="27"/>
      <c r="CF189" s="27"/>
      <c r="CG189" s="27"/>
      <c r="CH189" s="169"/>
      <c r="CI189" s="170"/>
      <c r="CJ189" s="29"/>
      <c r="CK189" s="31"/>
      <c r="CL189" s="31"/>
      <c r="CM189" s="178"/>
      <c r="CN189" s="179"/>
      <c r="CO189" s="32"/>
      <c r="CP189" s="27"/>
      <c r="CQ189" s="27"/>
      <c r="CR189" s="169"/>
      <c r="CS189" s="170"/>
      <c r="CT189" s="29"/>
      <c r="CU189" s="31"/>
      <c r="CV189" s="31"/>
      <c r="CW189" s="178"/>
      <c r="CX189" s="179"/>
      <c r="CY189" s="32"/>
      <c r="CZ189" s="27"/>
      <c r="DA189" s="125"/>
      <c r="DB189" s="120">
        <v>30</v>
      </c>
      <c r="DC189" s="85">
        <v>0</v>
      </c>
      <c r="DD189" s="85">
        <f t="shared" ref="DD189:DD194" si="117">DD188+DC189</f>
        <v>875</v>
      </c>
      <c r="DE189" s="169"/>
      <c r="DF189" s="170"/>
      <c r="DG189" s="29"/>
      <c r="DH189" s="31"/>
      <c r="DI189" s="31"/>
      <c r="DJ189" s="178"/>
      <c r="DK189" s="179"/>
      <c r="DL189" s="32"/>
      <c r="DM189" s="27"/>
      <c r="DN189" s="27"/>
      <c r="DO189" s="27"/>
      <c r="DP189" s="27"/>
      <c r="DQ189" s="27"/>
      <c r="DR189" s="169"/>
      <c r="DS189" s="170"/>
      <c r="DT189" s="29"/>
      <c r="DU189" s="31"/>
      <c r="DV189" s="31"/>
      <c r="DW189" s="178"/>
      <c r="DX189" s="179"/>
      <c r="DY189" s="32"/>
      <c r="DZ189" s="27"/>
      <c r="EA189" s="125"/>
      <c r="EB189" s="32"/>
      <c r="EC189" s="27"/>
      <c r="ED189" s="27"/>
      <c r="EE189" s="169"/>
      <c r="EF189" s="170"/>
      <c r="EG189" s="29"/>
      <c r="EH189" s="31"/>
      <c r="EI189" s="31"/>
      <c r="EJ189" s="178"/>
      <c r="EK189" s="179"/>
      <c r="EL189" s="32"/>
      <c r="EM189" s="27"/>
      <c r="EN189" s="27"/>
      <c r="EO189" s="169"/>
      <c r="EP189" s="170"/>
      <c r="EQ189" s="32"/>
      <c r="ER189" s="270"/>
      <c r="ES189" s="27"/>
      <c r="ET189" s="169"/>
      <c r="EU189" s="169"/>
      <c r="EV189" s="97"/>
    </row>
    <row r="190" spans="1:152" ht="15.75">
      <c r="A190" s="284"/>
      <c r="B190" s="40">
        <v>41015</v>
      </c>
      <c r="C190" s="27"/>
      <c r="D190" s="27"/>
      <c r="E190" s="27"/>
      <c r="F190" s="169"/>
      <c r="G190" s="170"/>
      <c r="H190" s="29"/>
      <c r="I190" s="31"/>
      <c r="J190" s="31"/>
      <c r="K190" s="178"/>
      <c r="L190" s="179"/>
      <c r="M190" s="27"/>
      <c r="N190" s="27"/>
      <c r="O190" s="27"/>
      <c r="P190" s="169"/>
      <c r="Q190" s="170"/>
      <c r="R190" s="29"/>
      <c r="S190" s="31"/>
      <c r="T190" s="31"/>
      <c r="U190" s="178"/>
      <c r="V190" s="179"/>
      <c r="W190" s="27"/>
      <c r="X190" s="27"/>
      <c r="Y190" s="27"/>
      <c r="Z190" s="67"/>
      <c r="AA190" s="69"/>
      <c r="AB190" s="29"/>
      <c r="AC190" s="31"/>
      <c r="AD190" s="31"/>
      <c r="AE190" s="178"/>
      <c r="AF190" s="179"/>
      <c r="AG190" s="27"/>
      <c r="AH190" s="27"/>
      <c r="AI190" s="27"/>
      <c r="AJ190" s="169"/>
      <c r="AK190" s="170"/>
      <c r="AL190" s="29"/>
      <c r="AM190" s="31"/>
      <c r="AN190" s="31"/>
      <c r="AO190" s="178"/>
      <c r="AP190" s="179"/>
      <c r="AQ190" s="27"/>
      <c r="AR190" s="27"/>
      <c r="AS190" s="27"/>
      <c r="AT190" s="169"/>
      <c r="AU190" s="170"/>
      <c r="AV190" s="29"/>
      <c r="AW190" s="31"/>
      <c r="AX190" s="31"/>
      <c r="AY190" s="178"/>
      <c r="AZ190" s="179"/>
      <c r="BA190" s="27"/>
      <c r="BB190" s="27"/>
      <c r="BC190" s="27"/>
      <c r="BD190" s="169"/>
      <c r="BE190" s="170"/>
      <c r="BF190" s="29"/>
      <c r="BG190" s="31"/>
      <c r="BH190" s="31"/>
      <c r="BI190" s="178"/>
      <c r="BJ190" s="179"/>
      <c r="BK190" s="27"/>
      <c r="BL190" s="27"/>
      <c r="BM190" s="27"/>
      <c r="BN190" s="169"/>
      <c r="BO190" s="170"/>
      <c r="BP190" s="29"/>
      <c r="BQ190" s="31"/>
      <c r="BR190" s="31"/>
      <c r="BS190" s="178"/>
      <c r="BT190" s="179"/>
      <c r="BU190" s="27"/>
      <c r="BV190" s="27">
        <v>0</v>
      </c>
      <c r="BW190" s="27"/>
      <c r="BX190" s="169"/>
      <c r="BY190" s="170"/>
      <c r="BZ190" s="29"/>
      <c r="CA190" s="31">
        <v>0</v>
      </c>
      <c r="CB190" s="31"/>
      <c r="CC190" s="178"/>
      <c r="CD190" s="179"/>
      <c r="CE190" s="27"/>
      <c r="CF190" s="27"/>
      <c r="CG190" s="27"/>
      <c r="CH190" s="169"/>
      <c r="CI190" s="170"/>
      <c r="CJ190" s="29"/>
      <c r="CK190" s="31"/>
      <c r="CL190" s="31"/>
      <c r="CM190" s="178"/>
      <c r="CN190" s="179"/>
      <c r="CO190" s="32"/>
      <c r="CP190" s="27"/>
      <c r="CQ190" s="27"/>
      <c r="CR190" s="169"/>
      <c r="CS190" s="170"/>
      <c r="CT190" s="29"/>
      <c r="CU190" s="31"/>
      <c r="CV190" s="31"/>
      <c r="CW190" s="178"/>
      <c r="CX190" s="179"/>
      <c r="CY190" s="32"/>
      <c r="CZ190" s="27"/>
      <c r="DA190" s="125"/>
      <c r="DB190" s="120">
        <v>26</v>
      </c>
      <c r="DC190" s="85">
        <v>0</v>
      </c>
      <c r="DD190" s="85">
        <f t="shared" si="117"/>
        <v>875</v>
      </c>
      <c r="DE190" s="169"/>
      <c r="DF190" s="170"/>
      <c r="DG190" s="29"/>
      <c r="DH190" s="31"/>
      <c r="DI190" s="31"/>
      <c r="DJ190" s="178"/>
      <c r="DK190" s="179"/>
      <c r="DL190" s="32"/>
      <c r="DM190" s="27"/>
      <c r="DN190" s="27"/>
      <c r="DO190" s="27"/>
      <c r="DP190" s="27"/>
      <c r="DQ190" s="27"/>
      <c r="DR190" s="169"/>
      <c r="DS190" s="170"/>
      <c r="DT190" s="29"/>
      <c r="DU190" s="31"/>
      <c r="DV190" s="31"/>
      <c r="DW190" s="178"/>
      <c r="DX190" s="179"/>
      <c r="DY190" s="32"/>
      <c r="DZ190" s="27"/>
      <c r="EA190" s="125"/>
      <c r="EB190" s="32"/>
      <c r="EC190" s="27"/>
      <c r="ED190" s="27"/>
      <c r="EE190" s="169"/>
      <c r="EF190" s="170"/>
      <c r="EG190" s="29"/>
      <c r="EH190" s="31"/>
      <c r="EI190" s="31"/>
      <c r="EJ190" s="178"/>
      <c r="EK190" s="179"/>
      <c r="EL190" s="32"/>
      <c r="EM190" s="27"/>
      <c r="EN190" s="27"/>
      <c r="EO190" s="169"/>
      <c r="EP190" s="170"/>
      <c r="EQ190" s="32"/>
      <c r="ER190" s="27"/>
      <c r="ES190" s="27"/>
      <c r="ET190" s="169"/>
      <c r="EU190" s="169"/>
      <c r="EV190" s="97"/>
    </row>
    <row r="191" spans="1:152" ht="15.75">
      <c r="A191" s="284"/>
      <c r="B191" s="26">
        <v>41016</v>
      </c>
      <c r="C191" s="27"/>
      <c r="D191" s="27"/>
      <c r="E191" s="27"/>
      <c r="F191" s="169"/>
      <c r="G191" s="170"/>
      <c r="H191" s="29"/>
      <c r="I191" s="31"/>
      <c r="J191" s="31"/>
      <c r="K191" s="178"/>
      <c r="L191" s="179"/>
      <c r="M191" s="27"/>
      <c r="N191" s="27"/>
      <c r="O191" s="27"/>
      <c r="P191" s="169"/>
      <c r="Q191" s="170"/>
      <c r="R191" s="29"/>
      <c r="S191" s="31"/>
      <c r="T191" s="31"/>
      <c r="U191" s="178"/>
      <c r="V191" s="179"/>
      <c r="W191" s="27"/>
      <c r="X191" s="27"/>
      <c r="Y191" s="27"/>
      <c r="Z191" s="67"/>
      <c r="AA191" s="69"/>
      <c r="AB191" s="29"/>
      <c r="AC191" s="31"/>
      <c r="AD191" s="31"/>
      <c r="AE191" s="178"/>
      <c r="AF191" s="179"/>
      <c r="AG191" s="27"/>
      <c r="AH191" s="27"/>
      <c r="AI191" s="27"/>
      <c r="AJ191" s="169"/>
      <c r="AK191" s="170"/>
      <c r="AL191" s="29"/>
      <c r="AM191" s="31"/>
      <c r="AN191" s="31"/>
      <c r="AO191" s="178"/>
      <c r="AP191" s="179"/>
      <c r="AQ191" s="27"/>
      <c r="AR191" s="27"/>
      <c r="AS191" s="27"/>
      <c r="AT191" s="169"/>
      <c r="AU191" s="170"/>
      <c r="AV191" s="29"/>
      <c r="AW191" s="31"/>
      <c r="AX191" s="31"/>
      <c r="AY191" s="178"/>
      <c r="AZ191" s="179"/>
      <c r="BA191" s="27"/>
      <c r="BB191" s="27"/>
      <c r="BC191" s="27"/>
      <c r="BD191" s="169"/>
      <c r="BE191" s="170"/>
      <c r="BF191" s="29"/>
      <c r="BG191" s="31"/>
      <c r="BH191" s="31"/>
      <c r="BI191" s="178"/>
      <c r="BJ191" s="179"/>
      <c r="BK191" s="27"/>
      <c r="BL191" s="27"/>
      <c r="BM191" s="27"/>
      <c r="BN191" s="169"/>
      <c r="BO191" s="170"/>
      <c r="BP191" s="29"/>
      <c r="BQ191" s="31"/>
      <c r="BR191" s="31"/>
      <c r="BS191" s="178"/>
      <c r="BT191" s="179"/>
      <c r="BU191" s="27"/>
      <c r="BV191" s="27">
        <v>0</v>
      </c>
      <c r="BW191" s="27"/>
      <c r="BX191" s="169"/>
      <c r="BY191" s="170"/>
      <c r="BZ191" s="29"/>
      <c r="CA191" s="31">
        <v>0</v>
      </c>
      <c r="CB191" s="31"/>
      <c r="CC191" s="178"/>
      <c r="CD191" s="179"/>
      <c r="CE191" s="27"/>
      <c r="CF191" s="270"/>
      <c r="CG191" s="27"/>
      <c r="CH191" s="169"/>
      <c r="CI191" s="170"/>
      <c r="CJ191" s="29"/>
      <c r="CK191" s="270"/>
      <c r="CL191" s="31"/>
      <c r="CM191" s="178"/>
      <c r="CN191" s="179"/>
      <c r="CO191" s="32"/>
      <c r="CP191" s="270"/>
      <c r="CQ191" s="27"/>
      <c r="CR191" s="169"/>
      <c r="CS191" s="170"/>
      <c r="CT191" s="29"/>
      <c r="CU191" s="270"/>
      <c r="CV191" s="31"/>
      <c r="CW191" s="178"/>
      <c r="CX191" s="179"/>
      <c r="CY191" s="32"/>
      <c r="CZ191" s="270"/>
      <c r="DA191" s="125"/>
      <c r="DB191" s="120">
        <v>20</v>
      </c>
      <c r="DC191" s="85">
        <v>1</v>
      </c>
      <c r="DD191" s="85">
        <f t="shared" si="117"/>
        <v>876</v>
      </c>
      <c r="DE191" s="169"/>
      <c r="DF191" s="170"/>
      <c r="DG191" s="29"/>
      <c r="DH191" s="270"/>
      <c r="DI191" s="31"/>
      <c r="DJ191" s="178"/>
      <c r="DK191" s="179"/>
      <c r="DL191" s="32"/>
      <c r="DM191" s="270"/>
      <c r="DN191" s="27"/>
      <c r="DO191" s="27"/>
      <c r="DP191" s="270"/>
      <c r="DQ191" s="27"/>
      <c r="DR191" s="169"/>
      <c r="DS191" s="170"/>
      <c r="DT191" s="29"/>
      <c r="DU191" s="270"/>
      <c r="DV191" s="31"/>
      <c r="DW191" s="178"/>
      <c r="DX191" s="179"/>
      <c r="DY191" s="32"/>
      <c r="DZ191" s="270"/>
      <c r="EA191" s="125"/>
      <c r="EB191" s="32"/>
      <c r="EC191" s="270"/>
      <c r="ED191" s="27"/>
      <c r="EE191" s="169"/>
      <c r="EF191" s="170"/>
      <c r="EG191" s="29"/>
      <c r="EH191" s="270"/>
      <c r="EI191" s="31"/>
      <c r="EJ191" s="178"/>
      <c r="EK191" s="179"/>
      <c r="EL191" s="32"/>
      <c r="EM191" s="27"/>
      <c r="EN191" s="27"/>
      <c r="EO191" s="169"/>
      <c r="EP191" s="170"/>
      <c r="EQ191" s="32"/>
      <c r="ER191" s="27"/>
      <c r="ES191" s="27"/>
      <c r="ET191" s="169"/>
      <c r="EU191" s="169"/>
      <c r="EV191" s="97"/>
    </row>
    <row r="192" spans="1:152" ht="15.75">
      <c r="A192" s="284"/>
      <c r="B192" s="40">
        <v>41017</v>
      </c>
      <c r="C192" s="27"/>
      <c r="D192" s="27"/>
      <c r="E192" s="27"/>
      <c r="F192" s="169"/>
      <c r="G192" s="170"/>
      <c r="H192" s="29"/>
      <c r="I192" s="31"/>
      <c r="J192" s="31"/>
      <c r="K192" s="178"/>
      <c r="L192" s="179"/>
      <c r="M192" s="27"/>
      <c r="N192" s="27"/>
      <c r="O192" s="27"/>
      <c r="P192" s="169"/>
      <c r="Q192" s="170"/>
      <c r="R192" s="29"/>
      <c r="S192" s="31"/>
      <c r="T192" s="31"/>
      <c r="U192" s="178"/>
      <c r="V192" s="179"/>
      <c r="W192" s="27"/>
      <c r="X192" s="27"/>
      <c r="Y192" s="27"/>
      <c r="Z192" s="67"/>
      <c r="AA192" s="69"/>
      <c r="AB192" s="29"/>
      <c r="AC192" s="31"/>
      <c r="AD192" s="31"/>
      <c r="AE192" s="178"/>
      <c r="AF192" s="179"/>
      <c r="AG192" s="27"/>
      <c r="AH192" s="27"/>
      <c r="AI192" s="27"/>
      <c r="AJ192" s="169"/>
      <c r="AK192" s="170"/>
      <c r="AL192" s="29"/>
      <c r="AM192" s="31"/>
      <c r="AN192" s="31"/>
      <c r="AO192" s="178"/>
      <c r="AP192" s="179"/>
      <c r="AQ192" s="27"/>
      <c r="AR192" s="27"/>
      <c r="AS192" s="27"/>
      <c r="AT192" s="169"/>
      <c r="AU192" s="170"/>
      <c r="AV192" s="29"/>
      <c r="AW192" s="31"/>
      <c r="AX192" s="31"/>
      <c r="AY192" s="178"/>
      <c r="AZ192" s="179"/>
      <c r="BA192" s="27"/>
      <c r="BB192" s="27"/>
      <c r="BC192" s="27"/>
      <c r="BD192" s="169"/>
      <c r="BE192" s="170"/>
      <c r="BF192" s="29"/>
      <c r="BG192" s="31"/>
      <c r="BH192" s="31"/>
      <c r="BI192" s="178"/>
      <c r="BJ192" s="179"/>
      <c r="BK192" s="27"/>
      <c r="BL192" s="27"/>
      <c r="BM192" s="27"/>
      <c r="BN192" s="169"/>
      <c r="BO192" s="170"/>
      <c r="BP192" s="29"/>
      <c r="BQ192" s="31"/>
      <c r="BR192" s="31"/>
      <c r="BS192" s="178"/>
      <c r="BT192" s="179"/>
      <c r="BU192" s="27"/>
      <c r="BV192" s="27">
        <v>0</v>
      </c>
      <c r="BW192" s="27"/>
      <c r="BX192" s="169"/>
      <c r="BY192" s="170"/>
      <c r="BZ192" s="29"/>
      <c r="CA192" s="31">
        <v>0</v>
      </c>
      <c r="CB192" s="31"/>
      <c r="CC192" s="178"/>
      <c r="CD192" s="179"/>
      <c r="CE192" s="27"/>
      <c r="CF192" s="270"/>
      <c r="CG192" s="27"/>
      <c r="CH192" s="169"/>
      <c r="CI192" s="170"/>
      <c r="CJ192" s="29"/>
      <c r="CK192" s="270"/>
      <c r="CL192" s="31"/>
      <c r="CM192" s="178"/>
      <c r="CN192" s="179"/>
      <c r="CO192" s="32"/>
      <c r="CP192" s="270"/>
      <c r="CQ192" s="27"/>
      <c r="CR192" s="169"/>
      <c r="CS192" s="170"/>
      <c r="CT192" s="29"/>
      <c r="CU192" s="270"/>
      <c r="CV192" s="31"/>
      <c r="CW192" s="178"/>
      <c r="CX192" s="179"/>
      <c r="CY192" s="32"/>
      <c r="CZ192" s="270"/>
      <c r="DA192" s="125"/>
      <c r="DB192" s="120">
        <v>17</v>
      </c>
      <c r="DC192" s="85">
        <v>0</v>
      </c>
      <c r="DD192" s="85">
        <f t="shared" si="117"/>
        <v>876</v>
      </c>
      <c r="DE192" s="169"/>
      <c r="DF192" s="170"/>
      <c r="DG192" s="29"/>
      <c r="DH192" s="270"/>
      <c r="DI192" s="31"/>
      <c r="DJ192" s="178"/>
      <c r="DK192" s="179"/>
      <c r="DL192" s="32"/>
      <c r="DM192" s="270"/>
      <c r="DN192" s="27"/>
      <c r="DO192" s="27"/>
      <c r="DP192" s="270"/>
      <c r="DQ192" s="27"/>
      <c r="DR192" s="169"/>
      <c r="DS192" s="170"/>
      <c r="DT192" s="29"/>
      <c r="DU192" s="270"/>
      <c r="DV192" s="31"/>
      <c r="DW192" s="178"/>
      <c r="DX192" s="179"/>
      <c r="DY192" s="32"/>
      <c r="DZ192" s="270"/>
      <c r="EA192" s="125"/>
      <c r="EB192" s="32"/>
      <c r="EC192" s="270"/>
      <c r="ED192" s="27"/>
      <c r="EE192" s="169"/>
      <c r="EF192" s="170"/>
      <c r="EG192" s="29"/>
      <c r="EH192" s="270"/>
      <c r="EI192" s="31"/>
      <c r="EJ192" s="178"/>
      <c r="EK192" s="179"/>
      <c r="EL192" s="32"/>
      <c r="EM192" s="27"/>
      <c r="EN192" s="27"/>
      <c r="EO192" s="169"/>
      <c r="EP192" s="170"/>
      <c r="EQ192" s="32"/>
      <c r="ER192" s="27"/>
      <c r="ES192" s="27"/>
      <c r="ET192" s="169"/>
      <c r="EU192" s="169"/>
      <c r="EV192" s="97"/>
    </row>
    <row r="193" spans="1:152" ht="15.75">
      <c r="A193" s="284"/>
      <c r="B193" s="26">
        <v>41018</v>
      </c>
      <c r="C193" s="27"/>
      <c r="D193" s="27"/>
      <c r="E193" s="27"/>
      <c r="F193" s="169"/>
      <c r="G193" s="170"/>
      <c r="H193" s="29"/>
      <c r="I193" s="31"/>
      <c r="J193" s="31"/>
      <c r="K193" s="178"/>
      <c r="L193" s="179"/>
      <c r="M193" s="27"/>
      <c r="N193" s="27"/>
      <c r="O193" s="27"/>
      <c r="P193" s="169"/>
      <c r="Q193" s="170"/>
      <c r="R193" s="29"/>
      <c r="S193" s="31"/>
      <c r="T193" s="31"/>
      <c r="U193" s="178"/>
      <c r="V193" s="179"/>
      <c r="W193" s="27"/>
      <c r="X193" s="27"/>
      <c r="Y193" s="27"/>
      <c r="Z193" s="67"/>
      <c r="AA193" s="69"/>
      <c r="AB193" s="29"/>
      <c r="AC193" s="31"/>
      <c r="AD193" s="31"/>
      <c r="AE193" s="178"/>
      <c r="AF193" s="179"/>
      <c r="AG193" s="27"/>
      <c r="AH193" s="27"/>
      <c r="AI193" s="27"/>
      <c r="AJ193" s="169"/>
      <c r="AK193" s="170"/>
      <c r="AL193" s="29"/>
      <c r="AM193" s="31"/>
      <c r="AN193" s="31"/>
      <c r="AO193" s="178"/>
      <c r="AP193" s="179"/>
      <c r="AQ193" s="27"/>
      <c r="AR193" s="27"/>
      <c r="AS193" s="27"/>
      <c r="AT193" s="169"/>
      <c r="AU193" s="170"/>
      <c r="AV193" s="29"/>
      <c r="AW193" s="31"/>
      <c r="AX193" s="31"/>
      <c r="AY193" s="178"/>
      <c r="AZ193" s="179"/>
      <c r="BA193" s="27"/>
      <c r="BB193" s="27"/>
      <c r="BC193" s="27"/>
      <c r="BD193" s="169"/>
      <c r="BE193" s="170"/>
      <c r="BF193" s="29"/>
      <c r="BG193" s="31"/>
      <c r="BH193" s="31"/>
      <c r="BI193" s="178"/>
      <c r="BJ193" s="179"/>
      <c r="BK193" s="27"/>
      <c r="BL193" s="27"/>
      <c r="BM193" s="27"/>
      <c r="BN193" s="169"/>
      <c r="BO193" s="170"/>
      <c r="BP193" s="29"/>
      <c r="BQ193" s="31"/>
      <c r="BR193" s="31"/>
      <c r="BS193" s="178"/>
      <c r="BT193" s="179"/>
      <c r="BU193" s="27"/>
      <c r="BV193" s="27">
        <v>0</v>
      </c>
      <c r="BW193" s="27"/>
      <c r="BX193" s="169"/>
      <c r="BY193" s="170"/>
      <c r="BZ193" s="29"/>
      <c r="CA193" s="31">
        <v>0</v>
      </c>
      <c r="CB193" s="31"/>
      <c r="CC193" s="178"/>
      <c r="CD193" s="179"/>
      <c r="CE193" s="27"/>
      <c r="CF193" s="27"/>
      <c r="CG193" s="27"/>
      <c r="CH193" s="169"/>
      <c r="CI193" s="170"/>
      <c r="CJ193" s="29"/>
      <c r="CK193" s="31"/>
      <c r="CL193" s="31"/>
      <c r="CM193" s="178"/>
      <c r="CN193" s="179"/>
      <c r="CO193" s="32"/>
      <c r="CP193" s="27"/>
      <c r="CQ193" s="27"/>
      <c r="CR193" s="169"/>
      <c r="CS193" s="170"/>
      <c r="CT193" s="29"/>
      <c r="CU193" s="31"/>
      <c r="CV193" s="31"/>
      <c r="CW193" s="178"/>
      <c r="CX193" s="179"/>
      <c r="CY193" s="32"/>
      <c r="CZ193" s="27"/>
      <c r="DA193" s="125"/>
      <c r="DB193" s="120">
        <v>12</v>
      </c>
      <c r="DC193" s="85">
        <v>1</v>
      </c>
      <c r="DD193" s="85">
        <f t="shared" si="117"/>
        <v>877</v>
      </c>
      <c r="DE193" s="169"/>
      <c r="DF193" s="170"/>
      <c r="DG193" s="29"/>
      <c r="DH193" s="31"/>
      <c r="DI193" s="31"/>
      <c r="DJ193" s="178"/>
      <c r="DK193" s="179"/>
      <c r="DL193" s="32"/>
      <c r="DM193" s="27"/>
      <c r="DN193" s="27"/>
      <c r="DO193" s="27"/>
      <c r="DP193" s="27"/>
      <c r="DQ193" s="27"/>
      <c r="DR193" s="169"/>
      <c r="DS193" s="170"/>
      <c r="DT193" s="29"/>
      <c r="DU193" s="31"/>
      <c r="DV193" s="31"/>
      <c r="DW193" s="178"/>
      <c r="DX193" s="179"/>
      <c r="DY193" s="32"/>
      <c r="DZ193" s="27"/>
      <c r="EA193" s="125"/>
      <c r="EB193" s="32"/>
      <c r="EC193" s="27"/>
      <c r="ED193" s="27"/>
      <c r="EE193" s="169"/>
      <c r="EF193" s="170"/>
      <c r="EG193" s="29"/>
      <c r="EH193" s="31"/>
      <c r="EI193" s="31"/>
      <c r="EJ193" s="178"/>
      <c r="EK193" s="179"/>
      <c r="EL193" s="32"/>
      <c r="EM193" s="27"/>
      <c r="EN193" s="27"/>
      <c r="EO193" s="169"/>
      <c r="EP193" s="170"/>
      <c r="EQ193" s="32"/>
      <c r="ER193" s="270"/>
      <c r="ES193" s="27"/>
      <c r="ET193" s="169"/>
      <c r="EU193" s="169"/>
      <c r="EV193" s="97"/>
    </row>
    <row r="194" spans="1:152" ht="15.75">
      <c r="A194" s="284"/>
      <c r="B194" s="40">
        <v>41019</v>
      </c>
      <c r="C194" s="27"/>
      <c r="D194" s="27"/>
      <c r="E194" s="27"/>
      <c r="F194" s="169"/>
      <c r="G194" s="170"/>
      <c r="H194" s="29"/>
      <c r="I194" s="31"/>
      <c r="J194" s="31"/>
      <c r="K194" s="178"/>
      <c r="L194" s="179"/>
      <c r="M194" s="27"/>
      <c r="N194" s="27"/>
      <c r="O194" s="27"/>
      <c r="P194" s="169"/>
      <c r="Q194" s="170"/>
      <c r="R194" s="29"/>
      <c r="S194" s="31"/>
      <c r="T194" s="31"/>
      <c r="U194" s="178"/>
      <c r="V194" s="179"/>
      <c r="W194" s="27"/>
      <c r="X194" s="27"/>
      <c r="Y194" s="27"/>
      <c r="Z194" s="67"/>
      <c r="AA194" s="69"/>
      <c r="AB194" s="29"/>
      <c r="AC194" s="31"/>
      <c r="AD194" s="31"/>
      <c r="AE194" s="178"/>
      <c r="AF194" s="179"/>
      <c r="AG194" s="27"/>
      <c r="AH194" s="27"/>
      <c r="AI194" s="27"/>
      <c r="AJ194" s="169"/>
      <c r="AK194" s="170"/>
      <c r="AL194" s="29"/>
      <c r="AM194" s="31"/>
      <c r="AN194" s="31"/>
      <c r="AO194" s="178"/>
      <c r="AP194" s="179"/>
      <c r="AQ194" s="27"/>
      <c r="AR194" s="27"/>
      <c r="AS194" s="27"/>
      <c r="AT194" s="169"/>
      <c r="AU194" s="170"/>
      <c r="AV194" s="29"/>
      <c r="AW194" s="31"/>
      <c r="AX194" s="31"/>
      <c r="AY194" s="178"/>
      <c r="AZ194" s="179"/>
      <c r="BA194" s="27"/>
      <c r="BB194" s="27"/>
      <c r="BC194" s="27"/>
      <c r="BD194" s="169"/>
      <c r="BE194" s="170"/>
      <c r="BF194" s="29"/>
      <c r="BG194" s="31"/>
      <c r="BH194" s="31"/>
      <c r="BI194" s="178"/>
      <c r="BJ194" s="179"/>
      <c r="BK194" s="27"/>
      <c r="BL194" s="27"/>
      <c r="BM194" s="27"/>
      <c r="BN194" s="169"/>
      <c r="BO194" s="170"/>
      <c r="BP194" s="29"/>
      <c r="BQ194" s="31"/>
      <c r="BR194" s="31"/>
      <c r="BS194" s="178"/>
      <c r="BT194" s="179"/>
      <c r="BU194" s="27"/>
      <c r="BV194" s="27">
        <v>0</v>
      </c>
      <c r="BW194" s="27"/>
      <c r="BX194" s="169"/>
      <c r="BY194" s="170"/>
      <c r="BZ194" s="29"/>
      <c r="CA194" s="31">
        <v>0</v>
      </c>
      <c r="CB194" s="31"/>
      <c r="CC194" s="178"/>
      <c r="CD194" s="179"/>
      <c r="CE194" s="27"/>
      <c r="CF194" s="27"/>
      <c r="CG194" s="27"/>
      <c r="CH194" s="169"/>
      <c r="CI194" s="170"/>
      <c r="CJ194" s="29"/>
      <c r="CK194" s="31"/>
      <c r="CL194" s="31"/>
      <c r="CM194" s="178"/>
      <c r="CN194" s="179"/>
      <c r="CO194" s="32"/>
      <c r="CP194" s="27"/>
      <c r="CQ194" s="27"/>
      <c r="CR194" s="169"/>
      <c r="CS194" s="170"/>
      <c r="CT194" s="29"/>
      <c r="CU194" s="31"/>
      <c r="CV194" s="31"/>
      <c r="CW194" s="178"/>
      <c r="CX194" s="179"/>
      <c r="CY194" s="32"/>
      <c r="CZ194" s="27"/>
      <c r="DA194" s="125"/>
      <c r="DB194" s="130">
        <v>6</v>
      </c>
      <c r="DC194" s="92">
        <v>0</v>
      </c>
      <c r="DD194" s="87">
        <f t="shared" si="117"/>
        <v>877</v>
      </c>
      <c r="DE194" s="169"/>
      <c r="DF194" s="170"/>
      <c r="DG194" s="29"/>
      <c r="DH194" s="31"/>
      <c r="DI194" s="31"/>
      <c r="DJ194" s="178"/>
      <c r="DK194" s="179"/>
      <c r="DL194" s="32"/>
      <c r="DM194" s="27"/>
      <c r="DN194" s="27"/>
      <c r="DO194" s="27"/>
      <c r="DP194" s="27"/>
      <c r="DQ194" s="27"/>
      <c r="DR194" s="169"/>
      <c r="DS194" s="170"/>
      <c r="DT194" s="29"/>
      <c r="DU194" s="31"/>
      <c r="DV194" s="31"/>
      <c r="DW194" s="178"/>
      <c r="DX194" s="179"/>
      <c r="DY194" s="32"/>
      <c r="DZ194" s="27"/>
      <c r="EA194" s="125"/>
      <c r="EB194" s="32"/>
      <c r="EC194" s="27"/>
      <c r="ED194" s="27"/>
      <c r="EE194" s="169"/>
      <c r="EF194" s="170"/>
      <c r="EG194" s="29"/>
      <c r="EH194" s="31"/>
      <c r="EI194" s="31"/>
      <c r="EJ194" s="178"/>
      <c r="EK194" s="179"/>
      <c r="EL194" s="32"/>
      <c r="EM194" s="270"/>
      <c r="EN194" s="27"/>
      <c r="EO194" s="169"/>
      <c r="EP194" s="170"/>
      <c r="EQ194" s="32"/>
      <c r="ER194" s="27"/>
      <c r="ES194" s="27"/>
      <c r="ET194" s="169"/>
      <c r="EU194" s="169"/>
      <c r="EV194" s="97"/>
    </row>
    <row r="195" spans="1:152" ht="15.75">
      <c r="A195" s="284"/>
      <c r="B195" s="26">
        <v>41020</v>
      </c>
      <c r="C195" s="27"/>
      <c r="D195" s="27"/>
      <c r="E195" s="27"/>
      <c r="F195" s="169"/>
      <c r="G195" s="170"/>
      <c r="H195" s="29"/>
      <c r="I195" s="31"/>
      <c r="J195" s="31"/>
      <c r="K195" s="178"/>
      <c r="L195" s="179"/>
      <c r="M195" s="27"/>
      <c r="N195" s="27"/>
      <c r="O195" s="27"/>
      <c r="P195" s="169"/>
      <c r="Q195" s="170"/>
      <c r="R195" s="29"/>
      <c r="S195" s="31"/>
      <c r="T195" s="31"/>
      <c r="U195" s="178"/>
      <c r="V195" s="179"/>
      <c r="W195" s="27"/>
      <c r="X195" s="27"/>
      <c r="Y195" s="27"/>
      <c r="Z195" s="67"/>
      <c r="AA195" s="69"/>
      <c r="AB195" s="29"/>
      <c r="AC195" s="31"/>
      <c r="AD195" s="31"/>
      <c r="AE195" s="178"/>
      <c r="AF195" s="179"/>
      <c r="AG195" s="27"/>
      <c r="AH195" s="27"/>
      <c r="AI195" s="27"/>
      <c r="AJ195" s="169"/>
      <c r="AK195" s="170"/>
      <c r="AL195" s="29"/>
      <c r="AM195" s="31"/>
      <c r="AN195" s="31"/>
      <c r="AO195" s="178"/>
      <c r="AP195" s="179"/>
      <c r="AQ195" s="27"/>
      <c r="AR195" s="27"/>
      <c r="AS195" s="27"/>
      <c r="AT195" s="169"/>
      <c r="AU195" s="170"/>
      <c r="AV195" s="29"/>
      <c r="AW195" s="31"/>
      <c r="AX195" s="31"/>
      <c r="AY195" s="178"/>
      <c r="AZ195" s="179"/>
      <c r="BA195" s="27"/>
      <c r="BB195" s="27"/>
      <c r="BC195" s="27"/>
      <c r="BD195" s="169"/>
      <c r="BE195" s="170"/>
      <c r="BF195" s="29"/>
      <c r="BG195" s="31"/>
      <c r="BH195" s="31"/>
      <c r="BI195" s="178"/>
      <c r="BJ195" s="179"/>
      <c r="BK195" s="27"/>
      <c r="BL195" s="27"/>
      <c r="BM195" s="27"/>
      <c r="BN195" s="169"/>
      <c r="BO195" s="170"/>
      <c r="BP195" s="29"/>
      <c r="BQ195" s="31"/>
      <c r="BR195" s="31"/>
      <c r="BS195" s="178"/>
      <c r="BT195" s="179"/>
      <c r="BU195" s="27"/>
      <c r="BV195" s="27">
        <v>0</v>
      </c>
      <c r="BW195" s="27"/>
      <c r="BX195" s="169"/>
      <c r="BY195" s="170"/>
      <c r="BZ195" s="29"/>
      <c r="CA195" s="31">
        <v>0</v>
      </c>
      <c r="CB195" s="31"/>
      <c r="CC195" s="178"/>
      <c r="CD195" s="179"/>
      <c r="CE195" s="27"/>
      <c r="CF195" s="27"/>
      <c r="CG195" s="27"/>
      <c r="CH195" s="169"/>
      <c r="CI195" s="170"/>
      <c r="CJ195" s="29"/>
      <c r="CK195" s="31"/>
      <c r="CL195" s="31"/>
      <c r="CM195" s="178"/>
      <c r="CN195" s="179"/>
      <c r="CO195" s="32"/>
      <c r="CP195" s="27"/>
      <c r="CQ195" s="27"/>
      <c r="CR195" s="169"/>
      <c r="CS195" s="170"/>
      <c r="CT195" s="29"/>
      <c r="CU195" s="31"/>
      <c r="CV195" s="31"/>
      <c r="CW195" s="178"/>
      <c r="CX195" s="179"/>
      <c r="CY195" s="32"/>
      <c r="CZ195" s="27"/>
      <c r="DA195" s="125"/>
      <c r="DB195" s="29"/>
      <c r="DC195" s="31"/>
      <c r="DD195" s="31"/>
      <c r="DE195" s="169"/>
      <c r="DF195" s="170"/>
      <c r="DG195" s="29"/>
      <c r="DH195" s="31"/>
      <c r="DI195" s="31"/>
      <c r="DJ195" s="178"/>
      <c r="DK195" s="179"/>
      <c r="DL195" s="32"/>
      <c r="DM195" s="27"/>
      <c r="DN195" s="27"/>
      <c r="DO195" s="27"/>
      <c r="DP195" s="27"/>
      <c r="DQ195" s="27"/>
      <c r="DR195" s="169"/>
      <c r="DS195" s="170"/>
      <c r="DT195" s="29"/>
      <c r="DU195" s="31"/>
      <c r="DV195" s="31"/>
      <c r="DW195" s="178"/>
      <c r="DX195" s="179"/>
      <c r="DY195" s="32"/>
      <c r="DZ195" s="27"/>
      <c r="EA195" s="125"/>
      <c r="EB195" s="32"/>
      <c r="EC195" s="27"/>
      <c r="ED195" s="27"/>
      <c r="EE195" s="169"/>
      <c r="EF195" s="170"/>
      <c r="EG195" s="29"/>
      <c r="EH195" s="31"/>
      <c r="EI195" s="31"/>
      <c r="EJ195" s="178"/>
      <c r="EK195" s="179"/>
      <c r="EL195" s="32"/>
      <c r="EM195" s="270"/>
      <c r="EN195" s="27"/>
      <c r="EO195" s="169"/>
      <c r="EP195" s="170"/>
      <c r="EQ195" s="32"/>
      <c r="ER195" s="27"/>
      <c r="ES195" s="27"/>
      <c r="ET195" s="169"/>
      <c r="EU195" s="169"/>
      <c r="EV195" s="97"/>
    </row>
    <row r="196" spans="1:152" ht="15.75">
      <c r="A196" s="284"/>
      <c r="B196" s="40">
        <v>41021</v>
      </c>
      <c r="C196" s="27"/>
      <c r="D196" s="27"/>
      <c r="E196" s="27"/>
      <c r="F196" s="169"/>
      <c r="G196" s="170"/>
      <c r="H196" s="29"/>
      <c r="I196" s="31"/>
      <c r="J196" s="31"/>
      <c r="K196" s="178"/>
      <c r="L196" s="179"/>
      <c r="M196" s="27"/>
      <c r="N196" s="27"/>
      <c r="O196" s="27"/>
      <c r="P196" s="169"/>
      <c r="Q196" s="170"/>
      <c r="R196" s="29"/>
      <c r="S196" s="31"/>
      <c r="T196" s="31"/>
      <c r="U196" s="178"/>
      <c r="V196" s="179"/>
      <c r="W196" s="27"/>
      <c r="X196" s="27"/>
      <c r="Y196" s="27"/>
      <c r="Z196" s="67"/>
      <c r="AA196" s="69"/>
      <c r="AB196" s="29"/>
      <c r="AC196" s="31"/>
      <c r="AD196" s="31"/>
      <c r="AE196" s="178"/>
      <c r="AF196" s="179"/>
      <c r="AG196" s="27"/>
      <c r="AH196" s="27"/>
      <c r="AI196" s="27"/>
      <c r="AJ196" s="169"/>
      <c r="AK196" s="170"/>
      <c r="AL196" s="29"/>
      <c r="AM196" s="31"/>
      <c r="AN196" s="31"/>
      <c r="AO196" s="178"/>
      <c r="AP196" s="179"/>
      <c r="AQ196" s="27"/>
      <c r="AR196" s="27"/>
      <c r="AS196" s="27"/>
      <c r="AT196" s="169"/>
      <c r="AU196" s="170"/>
      <c r="AV196" s="29"/>
      <c r="AW196" s="31"/>
      <c r="AX196" s="31"/>
      <c r="AY196" s="178"/>
      <c r="AZ196" s="179"/>
      <c r="BA196" s="27"/>
      <c r="BB196" s="27"/>
      <c r="BC196" s="27"/>
      <c r="BD196" s="169"/>
      <c r="BE196" s="170"/>
      <c r="BF196" s="29"/>
      <c r="BG196" s="31"/>
      <c r="BH196" s="31"/>
      <c r="BI196" s="178"/>
      <c r="BJ196" s="179"/>
      <c r="BK196" s="27"/>
      <c r="BL196" s="27"/>
      <c r="BM196" s="27"/>
      <c r="BN196" s="169"/>
      <c r="BO196" s="170"/>
      <c r="BP196" s="29"/>
      <c r="BQ196" s="31"/>
      <c r="BR196" s="31"/>
      <c r="BS196" s="178"/>
      <c r="BT196" s="179"/>
      <c r="BU196" s="27"/>
      <c r="BV196" s="27">
        <v>0</v>
      </c>
      <c r="BW196" s="27"/>
      <c r="BX196" s="169"/>
      <c r="BY196" s="170"/>
      <c r="BZ196" s="29"/>
      <c r="CA196" s="31">
        <v>0</v>
      </c>
      <c r="CB196" s="31"/>
      <c r="CC196" s="178"/>
      <c r="CD196" s="179"/>
      <c r="CE196" s="27"/>
      <c r="CF196" s="27"/>
      <c r="CG196" s="27"/>
      <c r="CH196" s="169"/>
      <c r="CI196" s="170"/>
      <c r="CJ196" s="29"/>
      <c r="CK196" s="270"/>
      <c r="CL196" s="31"/>
      <c r="CM196" s="178"/>
      <c r="CN196" s="179"/>
      <c r="CO196" s="32"/>
      <c r="CP196" s="27"/>
      <c r="CQ196" s="27"/>
      <c r="CR196" s="169"/>
      <c r="CS196" s="170"/>
      <c r="CT196" s="29"/>
      <c r="CU196" s="270"/>
      <c r="CV196" s="31"/>
      <c r="CW196" s="178"/>
      <c r="CX196" s="179"/>
      <c r="CY196" s="32"/>
      <c r="CZ196" s="27"/>
      <c r="DA196" s="125"/>
      <c r="DB196" s="29"/>
      <c r="DC196" s="31"/>
      <c r="DD196" s="31"/>
      <c r="DE196" s="169"/>
      <c r="DF196" s="170"/>
      <c r="DG196" s="29"/>
      <c r="DH196" s="270"/>
      <c r="DI196" s="31"/>
      <c r="DJ196" s="178"/>
      <c r="DK196" s="179"/>
      <c r="DL196" s="32"/>
      <c r="DM196" s="27"/>
      <c r="DN196" s="27"/>
      <c r="DO196" s="27"/>
      <c r="DP196" s="27"/>
      <c r="DQ196" s="27"/>
      <c r="DR196" s="169"/>
      <c r="DS196" s="170"/>
      <c r="DT196" s="29"/>
      <c r="DU196" s="270"/>
      <c r="DV196" s="31"/>
      <c r="DW196" s="178"/>
      <c r="DX196" s="179"/>
      <c r="DY196" s="32"/>
      <c r="DZ196" s="27"/>
      <c r="EA196" s="125"/>
      <c r="EB196" s="32"/>
      <c r="EC196" s="27"/>
      <c r="ED196" s="27"/>
      <c r="EE196" s="169"/>
      <c r="EF196" s="170"/>
      <c r="EG196" s="29"/>
      <c r="EH196" s="270"/>
      <c r="EI196" s="31"/>
      <c r="EJ196" s="178"/>
      <c r="EK196" s="179"/>
      <c r="EL196" s="32"/>
      <c r="EM196" s="27"/>
      <c r="EN196" s="27"/>
      <c r="EO196" s="169"/>
      <c r="EP196" s="170"/>
      <c r="EQ196" s="32"/>
      <c r="ER196" s="27"/>
      <c r="ES196" s="27"/>
      <c r="ET196" s="169"/>
      <c r="EU196" s="169"/>
      <c r="EV196" s="97"/>
    </row>
    <row r="197" spans="1:152" ht="15.75">
      <c r="A197" s="284"/>
      <c r="B197" s="26">
        <v>41022</v>
      </c>
      <c r="C197" s="27"/>
      <c r="D197" s="27"/>
      <c r="E197" s="27"/>
      <c r="F197" s="169"/>
      <c r="G197" s="170"/>
      <c r="H197" s="29"/>
      <c r="I197" s="31"/>
      <c r="J197" s="31"/>
      <c r="K197" s="178"/>
      <c r="L197" s="179"/>
      <c r="M197" s="27"/>
      <c r="N197" s="27"/>
      <c r="O197" s="27"/>
      <c r="P197" s="169"/>
      <c r="Q197" s="170"/>
      <c r="R197" s="29"/>
      <c r="S197" s="31"/>
      <c r="T197" s="31"/>
      <c r="U197" s="178"/>
      <c r="V197" s="179"/>
      <c r="W197" s="27"/>
      <c r="X197" s="27"/>
      <c r="Y197" s="27"/>
      <c r="Z197" s="67"/>
      <c r="AA197" s="69"/>
      <c r="AB197" s="29"/>
      <c r="AC197" s="31"/>
      <c r="AD197" s="31"/>
      <c r="AE197" s="178"/>
      <c r="AF197" s="179"/>
      <c r="AG197" s="27"/>
      <c r="AH197" s="27"/>
      <c r="AI197" s="27"/>
      <c r="AJ197" s="169"/>
      <c r="AK197" s="170"/>
      <c r="AL197" s="29"/>
      <c r="AM197" s="31"/>
      <c r="AN197" s="31"/>
      <c r="AO197" s="178"/>
      <c r="AP197" s="179"/>
      <c r="AQ197" s="27"/>
      <c r="AR197" s="27"/>
      <c r="AS197" s="27"/>
      <c r="AT197" s="169"/>
      <c r="AU197" s="170"/>
      <c r="AV197" s="29"/>
      <c r="AW197" s="31"/>
      <c r="AX197" s="31"/>
      <c r="AY197" s="178"/>
      <c r="AZ197" s="179"/>
      <c r="BA197" s="27"/>
      <c r="BB197" s="27"/>
      <c r="BC197" s="27"/>
      <c r="BD197" s="169"/>
      <c r="BE197" s="170"/>
      <c r="BF197" s="29"/>
      <c r="BG197" s="31"/>
      <c r="BH197" s="31"/>
      <c r="BI197" s="178"/>
      <c r="BJ197" s="179"/>
      <c r="BK197" s="27"/>
      <c r="BL197" s="27"/>
      <c r="BM197" s="27"/>
      <c r="BN197" s="169"/>
      <c r="BO197" s="170"/>
      <c r="BP197" s="29"/>
      <c r="BQ197" s="31"/>
      <c r="BR197" s="31"/>
      <c r="BS197" s="178"/>
      <c r="BT197" s="179"/>
      <c r="BU197" s="27"/>
      <c r="BV197" s="27">
        <v>0</v>
      </c>
      <c r="BW197" s="27"/>
      <c r="BX197" s="169"/>
      <c r="BY197" s="170"/>
      <c r="BZ197" s="29"/>
      <c r="CA197" s="31">
        <v>0</v>
      </c>
      <c r="CB197" s="31"/>
      <c r="CC197" s="178"/>
      <c r="CD197" s="179"/>
      <c r="CE197" s="27"/>
      <c r="CF197" s="27"/>
      <c r="CG197" s="27"/>
      <c r="CH197" s="169"/>
      <c r="CI197" s="170"/>
      <c r="CJ197" s="29"/>
      <c r="CK197" s="27"/>
      <c r="CL197" s="31"/>
      <c r="CM197" s="178"/>
      <c r="CN197" s="179"/>
      <c r="CO197" s="32"/>
      <c r="CP197" s="27"/>
      <c r="CQ197" s="27"/>
      <c r="CR197" s="169"/>
      <c r="CS197" s="170"/>
      <c r="CT197" s="29"/>
      <c r="CU197" s="27"/>
      <c r="CV197" s="31"/>
      <c r="CW197" s="178"/>
      <c r="CX197" s="179"/>
      <c r="CY197" s="32"/>
      <c r="CZ197" s="27"/>
      <c r="DA197" s="125"/>
      <c r="DB197" s="29"/>
      <c r="DC197" s="31"/>
      <c r="DD197" s="31"/>
      <c r="DE197" s="169"/>
      <c r="DF197" s="170"/>
      <c r="DG197" s="29"/>
      <c r="DH197" s="27"/>
      <c r="DI197" s="31"/>
      <c r="DJ197" s="178"/>
      <c r="DK197" s="179"/>
      <c r="DL197" s="32"/>
      <c r="DM197" s="27"/>
      <c r="DN197" s="27"/>
      <c r="DO197" s="27"/>
      <c r="DP197" s="27"/>
      <c r="DQ197" s="27"/>
      <c r="DR197" s="169"/>
      <c r="DS197" s="170"/>
      <c r="DT197" s="29"/>
      <c r="DU197" s="27"/>
      <c r="DV197" s="31"/>
      <c r="DW197" s="178"/>
      <c r="DX197" s="179"/>
      <c r="DY197" s="32"/>
      <c r="DZ197" s="27"/>
      <c r="EA197" s="125"/>
      <c r="EB197" s="32"/>
      <c r="EC197" s="27"/>
      <c r="ED197" s="27"/>
      <c r="EE197" s="169"/>
      <c r="EF197" s="170"/>
      <c r="EG197" s="29"/>
      <c r="EH197" s="27"/>
      <c r="EI197" s="31"/>
      <c r="EJ197" s="178"/>
      <c r="EK197" s="179"/>
      <c r="EL197" s="32"/>
      <c r="EM197" s="27"/>
      <c r="EN197" s="27"/>
      <c r="EO197" s="169"/>
      <c r="EP197" s="170"/>
      <c r="EQ197" s="32"/>
      <c r="ER197" s="270"/>
      <c r="ES197" s="27"/>
      <c r="ET197" s="169"/>
      <c r="EU197" s="169"/>
      <c r="EV197" s="97"/>
    </row>
    <row r="198" spans="1:152" ht="15.75">
      <c r="A198" s="284"/>
      <c r="B198" s="40">
        <v>41023</v>
      </c>
      <c r="C198" s="27"/>
      <c r="D198" s="27"/>
      <c r="E198" s="27"/>
      <c r="F198" s="169"/>
      <c r="G198" s="170"/>
      <c r="H198" s="29"/>
      <c r="I198" s="31"/>
      <c r="J198" s="31"/>
      <c r="K198" s="178"/>
      <c r="L198" s="179"/>
      <c r="M198" s="27"/>
      <c r="N198" s="27"/>
      <c r="O198" s="27"/>
      <c r="P198" s="169"/>
      <c r="Q198" s="170"/>
      <c r="R198" s="29"/>
      <c r="S198" s="31"/>
      <c r="T198" s="31"/>
      <c r="U198" s="178"/>
      <c r="V198" s="179"/>
      <c r="W198" s="27"/>
      <c r="X198" s="27"/>
      <c r="Y198" s="27"/>
      <c r="Z198" s="67"/>
      <c r="AA198" s="69"/>
      <c r="AB198" s="29"/>
      <c r="AC198" s="31"/>
      <c r="AD198" s="31"/>
      <c r="AE198" s="178"/>
      <c r="AF198" s="179"/>
      <c r="AG198" s="27"/>
      <c r="AH198" s="27"/>
      <c r="AI198" s="27"/>
      <c r="AJ198" s="169"/>
      <c r="AK198" s="170"/>
      <c r="AL198" s="29"/>
      <c r="AM198" s="31"/>
      <c r="AN198" s="31"/>
      <c r="AO198" s="178"/>
      <c r="AP198" s="179"/>
      <c r="AQ198" s="27"/>
      <c r="AR198" s="27"/>
      <c r="AS198" s="27"/>
      <c r="AT198" s="169"/>
      <c r="AU198" s="170"/>
      <c r="AV198" s="29"/>
      <c r="AW198" s="31"/>
      <c r="AX198" s="31"/>
      <c r="AY198" s="178"/>
      <c r="AZ198" s="179"/>
      <c r="BA198" s="27"/>
      <c r="BB198" s="27"/>
      <c r="BC198" s="27"/>
      <c r="BD198" s="169"/>
      <c r="BE198" s="170"/>
      <c r="BF198" s="29"/>
      <c r="BG198" s="31"/>
      <c r="BH198" s="31"/>
      <c r="BI198" s="178"/>
      <c r="BJ198" s="179"/>
      <c r="BK198" s="27"/>
      <c r="BL198" s="27"/>
      <c r="BM198" s="27"/>
      <c r="BN198" s="169"/>
      <c r="BO198" s="170"/>
      <c r="BP198" s="29"/>
      <c r="BQ198" s="31"/>
      <c r="BR198" s="31"/>
      <c r="BS198" s="178"/>
      <c r="BT198" s="179"/>
      <c r="BU198" s="27"/>
      <c r="BV198" s="27">
        <v>0</v>
      </c>
      <c r="BW198" s="27"/>
      <c r="BX198" s="169"/>
      <c r="BY198" s="170"/>
      <c r="BZ198" s="29"/>
      <c r="CA198" s="31">
        <v>0</v>
      </c>
      <c r="CB198" s="31"/>
      <c r="CC198" s="178"/>
      <c r="CD198" s="179"/>
      <c r="CE198" s="27"/>
      <c r="CF198" s="270"/>
      <c r="CG198" s="27"/>
      <c r="CH198" s="169"/>
      <c r="CI198" s="170"/>
      <c r="CJ198" s="29"/>
      <c r="CK198" s="270"/>
      <c r="CL198" s="31"/>
      <c r="CM198" s="178"/>
      <c r="CN198" s="179"/>
      <c r="CO198" s="32"/>
      <c r="CP198" s="270"/>
      <c r="CQ198" s="27"/>
      <c r="CR198" s="169"/>
      <c r="CS198" s="170"/>
      <c r="CT198" s="29"/>
      <c r="CU198" s="270"/>
      <c r="CV198" s="31"/>
      <c r="CW198" s="178"/>
      <c r="CX198" s="179"/>
      <c r="CY198" s="32"/>
      <c r="CZ198" s="270"/>
      <c r="DA198" s="125"/>
      <c r="DB198" s="29"/>
      <c r="DC198" s="84"/>
      <c r="DD198" s="31"/>
      <c r="DE198" s="169"/>
      <c r="DF198" s="170"/>
      <c r="DG198" s="29"/>
      <c r="DH198" s="270"/>
      <c r="DI198" s="31"/>
      <c r="DJ198" s="178"/>
      <c r="DK198" s="179"/>
      <c r="DL198" s="32"/>
      <c r="DM198" s="270"/>
      <c r="DN198" s="27"/>
      <c r="DO198" s="27"/>
      <c r="DP198" s="270"/>
      <c r="DQ198" s="27"/>
      <c r="DR198" s="169"/>
      <c r="DS198" s="170"/>
      <c r="DT198" s="29"/>
      <c r="DU198" s="270"/>
      <c r="DV198" s="31"/>
      <c r="DW198" s="178"/>
      <c r="DX198" s="179"/>
      <c r="DY198" s="32"/>
      <c r="DZ198" s="270"/>
      <c r="EA198" s="125"/>
      <c r="EB198" s="32"/>
      <c r="EC198" s="270"/>
      <c r="ED198" s="27"/>
      <c r="EE198" s="169"/>
      <c r="EF198" s="170"/>
      <c r="EG198" s="29"/>
      <c r="EH198" s="270"/>
      <c r="EI198" s="31"/>
      <c r="EJ198" s="178"/>
      <c r="EK198" s="179"/>
      <c r="EL198" s="32"/>
      <c r="EM198" s="27"/>
      <c r="EN198" s="27"/>
      <c r="EO198" s="169"/>
      <c r="EP198" s="170"/>
      <c r="EQ198" s="32"/>
      <c r="ER198" s="27"/>
      <c r="ES198" s="27"/>
      <c r="ET198" s="169"/>
      <c r="EU198" s="169"/>
      <c r="EV198" s="97"/>
    </row>
    <row r="199" spans="1:152" ht="15.75">
      <c r="A199" s="284"/>
      <c r="B199" s="26">
        <v>41024</v>
      </c>
      <c r="C199" s="27"/>
      <c r="D199" s="27"/>
      <c r="E199" s="27"/>
      <c r="F199" s="169"/>
      <c r="G199" s="170"/>
      <c r="H199" s="29"/>
      <c r="I199" s="31"/>
      <c r="J199" s="31"/>
      <c r="K199" s="178"/>
      <c r="L199" s="179"/>
      <c r="M199" s="27"/>
      <c r="N199" s="27"/>
      <c r="O199" s="27"/>
      <c r="P199" s="169"/>
      <c r="Q199" s="170"/>
      <c r="R199" s="29"/>
      <c r="S199" s="31"/>
      <c r="T199" s="31"/>
      <c r="U199" s="178"/>
      <c r="V199" s="179"/>
      <c r="W199" s="27"/>
      <c r="X199" s="27"/>
      <c r="Y199" s="27"/>
      <c r="Z199" s="67"/>
      <c r="AA199" s="69"/>
      <c r="AB199" s="29"/>
      <c r="AC199" s="31"/>
      <c r="AD199" s="31"/>
      <c r="AE199" s="178"/>
      <c r="AF199" s="179"/>
      <c r="AG199" s="27"/>
      <c r="AH199" s="27"/>
      <c r="AI199" s="27"/>
      <c r="AJ199" s="169"/>
      <c r="AK199" s="170"/>
      <c r="AL199" s="29"/>
      <c r="AM199" s="31"/>
      <c r="AN199" s="31"/>
      <c r="AO199" s="178"/>
      <c r="AP199" s="179"/>
      <c r="AQ199" s="27"/>
      <c r="AR199" s="27"/>
      <c r="AS199" s="27"/>
      <c r="AT199" s="169"/>
      <c r="AU199" s="170"/>
      <c r="AV199" s="29"/>
      <c r="AW199" s="31"/>
      <c r="AX199" s="31"/>
      <c r="AY199" s="178"/>
      <c r="AZ199" s="179"/>
      <c r="BA199" s="27"/>
      <c r="BB199" s="27"/>
      <c r="BC199" s="27"/>
      <c r="BD199" s="169"/>
      <c r="BE199" s="170"/>
      <c r="BF199" s="29"/>
      <c r="BG199" s="31"/>
      <c r="BH199" s="31"/>
      <c r="BI199" s="178"/>
      <c r="BJ199" s="179"/>
      <c r="BK199" s="27"/>
      <c r="BL199" s="27"/>
      <c r="BM199" s="27"/>
      <c r="BN199" s="169"/>
      <c r="BO199" s="170"/>
      <c r="BP199" s="29"/>
      <c r="BQ199" s="31"/>
      <c r="BR199" s="31"/>
      <c r="BS199" s="178"/>
      <c r="BT199" s="179"/>
      <c r="BU199" s="27"/>
      <c r="BV199" s="27">
        <v>0</v>
      </c>
      <c r="BW199" s="27"/>
      <c r="BX199" s="169"/>
      <c r="BY199" s="170"/>
      <c r="BZ199" s="29"/>
      <c r="CA199" s="31">
        <v>0</v>
      </c>
      <c r="CB199" s="31"/>
      <c r="CC199" s="178"/>
      <c r="CD199" s="179"/>
      <c r="CE199" s="27"/>
      <c r="CF199" s="27"/>
      <c r="CG199" s="27"/>
      <c r="CH199" s="169"/>
      <c r="CI199" s="170"/>
      <c r="CJ199" s="29"/>
      <c r="CK199" s="31"/>
      <c r="CL199" s="31"/>
      <c r="CM199" s="178"/>
      <c r="CN199" s="179"/>
      <c r="CO199" s="32"/>
      <c r="CP199" s="27"/>
      <c r="CQ199" s="27"/>
      <c r="CR199" s="169"/>
      <c r="CS199" s="170"/>
      <c r="CT199" s="29"/>
      <c r="CU199" s="31"/>
      <c r="CV199" s="31"/>
      <c r="CW199" s="178"/>
      <c r="CX199" s="179"/>
      <c r="CY199" s="32"/>
      <c r="CZ199" s="27"/>
      <c r="DA199" s="125"/>
      <c r="DB199" s="29"/>
      <c r="DC199" s="31"/>
      <c r="DD199" s="31"/>
      <c r="DE199" s="169"/>
      <c r="DF199" s="170"/>
      <c r="DG199" s="29"/>
      <c r="DH199" s="31"/>
      <c r="DI199" s="31"/>
      <c r="DJ199" s="178"/>
      <c r="DK199" s="179"/>
      <c r="DL199" s="32"/>
      <c r="DM199" s="27"/>
      <c r="DN199" s="27"/>
      <c r="DO199" s="27"/>
      <c r="DP199" s="27"/>
      <c r="DQ199" s="27"/>
      <c r="DR199" s="169"/>
      <c r="DS199" s="170"/>
      <c r="DT199" s="29"/>
      <c r="DU199" s="31"/>
      <c r="DV199" s="31"/>
      <c r="DW199" s="178"/>
      <c r="DX199" s="179"/>
      <c r="DY199" s="32"/>
      <c r="DZ199" s="27"/>
      <c r="EA199" s="125"/>
      <c r="EB199" s="32"/>
      <c r="EC199" s="27"/>
      <c r="ED199" s="27"/>
      <c r="EE199" s="169"/>
      <c r="EF199" s="170"/>
      <c r="EG199" s="29"/>
      <c r="EH199" s="31"/>
      <c r="EI199" s="31"/>
      <c r="EJ199" s="178"/>
      <c r="EK199" s="179"/>
      <c r="EL199" s="32"/>
      <c r="EM199" s="270"/>
      <c r="EN199" s="27"/>
      <c r="EO199" s="169"/>
      <c r="EP199" s="170"/>
      <c r="EQ199" s="32"/>
      <c r="ER199" s="270"/>
      <c r="ES199" s="27"/>
      <c r="ET199" s="169"/>
      <c r="EU199" s="169"/>
      <c r="EV199" s="97"/>
    </row>
    <row r="200" spans="1:152" ht="15.75">
      <c r="A200" s="284"/>
      <c r="B200" s="40">
        <v>41025</v>
      </c>
      <c r="C200" s="27"/>
      <c r="D200" s="27"/>
      <c r="E200" s="27"/>
      <c r="F200" s="169"/>
      <c r="G200" s="170"/>
      <c r="H200" s="29"/>
      <c r="I200" s="31"/>
      <c r="J200" s="31"/>
      <c r="K200" s="178"/>
      <c r="L200" s="179"/>
      <c r="M200" s="27"/>
      <c r="N200" s="27"/>
      <c r="O200" s="27"/>
      <c r="P200" s="169"/>
      <c r="Q200" s="170"/>
      <c r="R200" s="29"/>
      <c r="S200" s="31"/>
      <c r="T200" s="31"/>
      <c r="U200" s="178"/>
      <c r="V200" s="179"/>
      <c r="W200" s="27"/>
      <c r="X200" s="27"/>
      <c r="Y200" s="27"/>
      <c r="Z200" s="67"/>
      <c r="AA200" s="69"/>
      <c r="AB200" s="29"/>
      <c r="AC200" s="31"/>
      <c r="AD200" s="31"/>
      <c r="AE200" s="178"/>
      <c r="AF200" s="179"/>
      <c r="AG200" s="27"/>
      <c r="AH200" s="27"/>
      <c r="AI200" s="27"/>
      <c r="AJ200" s="169"/>
      <c r="AK200" s="170"/>
      <c r="AL200" s="29"/>
      <c r="AM200" s="31"/>
      <c r="AN200" s="31"/>
      <c r="AO200" s="178"/>
      <c r="AP200" s="179"/>
      <c r="AQ200" s="27"/>
      <c r="AR200" s="27"/>
      <c r="AS200" s="27"/>
      <c r="AT200" s="169"/>
      <c r="AU200" s="170"/>
      <c r="AV200" s="29"/>
      <c r="AW200" s="31"/>
      <c r="AX200" s="31"/>
      <c r="AY200" s="178"/>
      <c r="AZ200" s="179"/>
      <c r="BA200" s="27"/>
      <c r="BB200" s="27"/>
      <c r="BC200" s="27"/>
      <c r="BD200" s="169"/>
      <c r="BE200" s="170"/>
      <c r="BF200" s="29"/>
      <c r="BG200" s="31"/>
      <c r="BH200" s="31"/>
      <c r="BI200" s="178"/>
      <c r="BJ200" s="179"/>
      <c r="BK200" s="27"/>
      <c r="BL200" s="27"/>
      <c r="BM200" s="27"/>
      <c r="BN200" s="169"/>
      <c r="BO200" s="170"/>
      <c r="BP200" s="29"/>
      <c r="BQ200" s="31"/>
      <c r="BR200" s="31"/>
      <c r="BS200" s="178"/>
      <c r="BT200" s="179"/>
      <c r="BU200" s="27"/>
      <c r="BV200" s="27">
        <v>0</v>
      </c>
      <c r="BW200" s="27"/>
      <c r="BX200" s="169"/>
      <c r="BY200" s="170"/>
      <c r="BZ200" s="29"/>
      <c r="CA200" s="31">
        <v>0</v>
      </c>
      <c r="CB200" s="31"/>
      <c r="CC200" s="178"/>
      <c r="CD200" s="179"/>
      <c r="CE200" s="27"/>
      <c r="CF200" s="27"/>
      <c r="CG200" s="27"/>
      <c r="CH200" s="169"/>
      <c r="CI200" s="170"/>
      <c r="CJ200" s="29"/>
      <c r="CK200" s="31"/>
      <c r="CL200" s="31"/>
      <c r="CM200" s="178"/>
      <c r="CN200" s="179"/>
      <c r="CO200" s="32"/>
      <c r="CP200" s="27"/>
      <c r="CQ200" s="27"/>
      <c r="CR200" s="169"/>
      <c r="CS200" s="170"/>
      <c r="CT200" s="29"/>
      <c r="CU200" s="31"/>
      <c r="CV200" s="31"/>
      <c r="CW200" s="178"/>
      <c r="CX200" s="179"/>
      <c r="CY200" s="32"/>
      <c r="CZ200" s="27"/>
      <c r="DA200" s="125"/>
      <c r="DB200" s="29"/>
      <c r="DC200" s="31"/>
      <c r="DD200" s="31"/>
      <c r="DE200" s="169"/>
      <c r="DF200" s="170"/>
      <c r="DG200" s="29"/>
      <c r="DH200" s="31"/>
      <c r="DI200" s="31"/>
      <c r="DJ200" s="178"/>
      <c r="DK200" s="179"/>
      <c r="DL200" s="32"/>
      <c r="DM200" s="27"/>
      <c r="DN200" s="27"/>
      <c r="DO200" s="27"/>
      <c r="DP200" s="27"/>
      <c r="DQ200" s="27"/>
      <c r="DR200" s="169"/>
      <c r="DS200" s="170"/>
      <c r="DT200" s="29"/>
      <c r="DU200" s="31"/>
      <c r="DV200" s="31"/>
      <c r="DW200" s="178"/>
      <c r="DX200" s="179"/>
      <c r="DY200" s="32"/>
      <c r="DZ200" s="27"/>
      <c r="EA200" s="125"/>
      <c r="EB200" s="32"/>
      <c r="EC200" s="27"/>
      <c r="ED200" s="27"/>
      <c r="EE200" s="169"/>
      <c r="EF200" s="170"/>
      <c r="EG200" s="29"/>
      <c r="EH200" s="31"/>
      <c r="EI200" s="31"/>
      <c r="EJ200" s="178"/>
      <c r="EK200" s="179"/>
      <c r="EL200" s="32"/>
      <c r="EM200" s="270"/>
      <c r="EN200" s="27"/>
      <c r="EO200" s="169"/>
      <c r="EP200" s="170"/>
      <c r="EQ200" s="32"/>
      <c r="ER200" s="27"/>
      <c r="ES200" s="27"/>
      <c r="ET200" s="169"/>
      <c r="EU200" s="169"/>
      <c r="EV200" s="97"/>
    </row>
    <row r="201" spans="1:152" ht="15.75">
      <c r="A201" s="284"/>
      <c r="B201" s="26">
        <v>41026</v>
      </c>
      <c r="C201" s="27"/>
      <c r="D201" s="27"/>
      <c r="E201" s="27"/>
      <c r="F201" s="169"/>
      <c r="G201" s="170"/>
      <c r="H201" s="29"/>
      <c r="I201" s="31"/>
      <c r="J201" s="31"/>
      <c r="K201" s="178"/>
      <c r="L201" s="179"/>
      <c r="M201" s="27"/>
      <c r="N201" s="27"/>
      <c r="O201" s="27"/>
      <c r="P201" s="169"/>
      <c r="Q201" s="170"/>
      <c r="R201" s="29"/>
      <c r="S201" s="31"/>
      <c r="T201" s="31"/>
      <c r="U201" s="178"/>
      <c r="V201" s="179"/>
      <c r="W201" s="27"/>
      <c r="X201" s="27"/>
      <c r="Y201" s="27"/>
      <c r="Z201" s="67"/>
      <c r="AA201" s="69"/>
      <c r="AB201" s="29"/>
      <c r="AC201" s="31"/>
      <c r="AD201" s="31"/>
      <c r="AE201" s="178"/>
      <c r="AF201" s="179"/>
      <c r="AG201" s="27"/>
      <c r="AH201" s="27"/>
      <c r="AI201" s="27"/>
      <c r="AJ201" s="169"/>
      <c r="AK201" s="170"/>
      <c r="AL201" s="29"/>
      <c r="AM201" s="31"/>
      <c r="AN201" s="31"/>
      <c r="AO201" s="178"/>
      <c r="AP201" s="179"/>
      <c r="AQ201" s="27"/>
      <c r="AR201" s="27"/>
      <c r="AS201" s="27"/>
      <c r="AT201" s="169"/>
      <c r="AU201" s="170"/>
      <c r="AV201" s="29"/>
      <c r="AW201" s="31"/>
      <c r="AX201" s="31"/>
      <c r="AY201" s="178"/>
      <c r="AZ201" s="179"/>
      <c r="BA201" s="27"/>
      <c r="BB201" s="27"/>
      <c r="BC201" s="27"/>
      <c r="BD201" s="169"/>
      <c r="BE201" s="170"/>
      <c r="BF201" s="29"/>
      <c r="BG201" s="31"/>
      <c r="BH201" s="31"/>
      <c r="BI201" s="178"/>
      <c r="BJ201" s="179"/>
      <c r="BK201" s="27"/>
      <c r="BL201" s="27"/>
      <c r="BM201" s="27"/>
      <c r="BN201" s="169"/>
      <c r="BO201" s="170"/>
      <c r="BP201" s="29"/>
      <c r="BQ201" s="31"/>
      <c r="BR201" s="31"/>
      <c r="BS201" s="178"/>
      <c r="BT201" s="179"/>
      <c r="BU201" s="27"/>
      <c r="BV201" s="27">
        <v>0</v>
      </c>
      <c r="BW201" s="27"/>
      <c r="BX201" s="169"/>
      <c r="BY201" s="170"/>
      <c r="BZ201" s="29"/>
      <c r="CA201" s="31">
        <v>0</v>
      </c>
      <c r="CB201" s="31"/>
      <c r="CC201" s="178"/>
      <c r="CD201" s="179"/>
      <c r="CE201" s="27"/>
      <c r="CF201" s="27"/>
      <c r="CG201" s="27"/>
      <c r="CH201" s="169"/>
      <c r="CI201" s="170"/>
      <c r="CJ201" s="29"/>
      <c r="CK201" s="31"/>
      <c r="CL201" s="31"/>
      <c r="CM201" s="178"/>
      <c r="CN201" s="179"/>
      <c r="CO201" s="32"/>
      <c r="CP201" s="27"/>
      <c r="CQ201" s="27"/>
      <c r="CR201" s="169"/>
      <c r="CS201" s="170"/>
      <c r="CT201" s="29"/>
      <c r="CU201" s="31"/>
      <c r="CV201" s="31"/>
      <c r="CW201" s="178"/>
      <c r="CX201" s="179"/>
      <c r="CY201" s="32"/>
      <c r="CZ201" s="27"/>
      <c r="DA201" s="125"/>
      <c r="DB201" s="29"/>
      <c r="DC201" s="31"/>
      <c r="DD201" s="31"/>
      <c r="DE201" s="169"/>
      <c r="DF201" s="170"/>
      <c r="DG201" s="29"/>
      <c r="DH201" s="31"/>
      <c r="DI201" s="31"/>
      <c r="DJ201" s="178"/>
      <c r="DK201" s="179"/>
      <c r="DL201" s="32"/>
      <c r="DM201" s="27"/>
      <c r="DN201" s="27"/>
      <c r="DO201" s="27"/>
      <c r="DP201" s="27"/>
      <c r="DQ201" s="27"/>
      <c r="DR201" s="169"/>
      <c r="DS201" s="170"/>
      <c r="DT201" s="29"/>
      <c r="DU201" s="31"/>
      <c r="DV201" s="31"/>
      <c r="DW201" s="178"/>
      <c r="DX201" s="179"/>
      <c r="DY201" s="32"/>
      <c r="DZ201" s="27"/>
      <c r="EA201" s="125"/>
      <c r="EB201" s="32"/>
      <c r="EC201" s="27"/>
      <c r="ED201" s="27"/>
      <c r="EE201" s="169"/>
      <c r="EF201" s="170"/>
      <c r="EG201" s="29"/>
      <c r="EH201" s="31"/>
      <c r="EI201" s="31"/>
      <c r="EJ201" s="178"/>
      <c r="EK201" s="179"/>
      <c r="EL201" s="32"/>
      <c r="EM201" s="270"/>
      <c r="EN201" s="27"/>
      <c r="EO201" s="169"/>
      <c r="EP201" s="170"/>
      <c r="EQ201" s="32"/>
      <c r="ER201" s="27"/>
      <c r="ES201" s="27"/>
      <c r="ET201" s="169"/>
      <c r="EU201" s="169"/>
      <c r="EV201" s="97"/>
    </row>
    <row r="202" spans="1:152" ht="15.75">
      <c r="A202" s="284"/>
      <c r="B202" s="40">
        <v>41027</v>
      </c>
      <c r="C202" s="27"/>
      <c r="D202" s="27"/>
      <c r="E202" s="27"/>
      <c r="F202" s="169"/>
      <c r="G202" s="170"/>
      <c r="H202" s="29"/>
      <c r="I202" s="31"/>
      <c r="J202" s="31"/>
      <c r="K202" s="178"/>
      <c r="L202" s="179"/>
      <c r="M202" s="27"/>
      <c r="N202" s="27"/>
      <c r="O202" s="27"/>
      <c r="P202" s="169"/>
      <c r="Q202" s="170"/>
      <c r="R202" s="29"/>
      <c r="S202" s="31"/>
      <c r="T202" s="31"/>
      <c r="U202" s="178"/>
      <c r="V202" s="179"/>
      <c r="W202" s="27"/>
      <c r="X202" s="27"/>
      <c r="Y202" s="27"/>
      <c r="Z202" s="67"/>
      <c r="AA202" s="69"/>
      <c r="AB202" s="29"/>
      <c r="AC202" s="31"/>
      <c r="AD202" s="31"/>
      <c r="AE202" s="178"/>
      <c r="AF202" s="179"/>
      <c r="AG202" s="27"/>
      <c r="AH202" s="27"/>
      <c r="AI202" s="27"/>
      <c r="AJ202" s="169"/>
      <c r="AK202" s="170"/>
      <c r="AL202" s="29"/>
      <c r="AM202" s="31"/>
      <c r="AN202" s="31"/>
      <c r="AO202" s="178"/>
      <c r="AP202" s="179"/>
      <c r="AQ202" s="27"/>
      <c r="AR202" s="27"/>
      <c r="AS202" s="27"/>
      <c r="AT202" s="169"/>
      <c r="AU202" s="170"/>
      <c r="AV202" s="29"/>
      <c r="AW202" s="31"/>
      <c r="AX202" s="31"/>
      <c r="AY202" s="178"/>
      <c r="AZ202" s="179"/>
      <c r="BA202" s="27"/>
      <c r="BB202" s="27"/>
      <c r="BC202" s="27"/>
      <c r="BD202" s="169"/>
      <c r="BE202" s="170"/>
      <c r="BF202" s="29"/>
      <c r="BG202" s="31"/>
      <c r="BH202" s="31"/>
      <c r="BI202" s="178"/>
      <c r="BJ202" s="179"/>
      <c r="BK202" s="27"/>
      <c r="BL202" s="27"/>
      <c r="BM202" s="27"/>
      <c r="BN202" s="169"/>
      <c r="BO202" s="170"/>
      <c r="BP202" s="29"/>
      <c r="BQ202" s="31"/>
      <c r="BR202" s="31"/>
      <c r="BS202" s="178"/>
      <c r="BT202" s="179"/>
      <c r="BU202" s="27"/>
      <c r="BV202" s="27">
        <v>0</v>
      </c>
      <c r="BW202" s="27"/>
      <c r="BX202" s="169"/>
      <c r="BY202" s="170"/>
      <c r="BZ202" s="29"/>
      <c r="CA202" s="31">
        <v>0</v>
      </c>
      <c r="CB202" s="31"/>
      <c r="CC202" s="178"/>
      <c r="CD202" s="179"/>
      <c r="CE202" s="27"/>
      <c r="CF202" s="270"/>
      <c r="CG202" s="27"/>
      <c r="CH202" s="169"/>
      <c r="CI202" s="170"/>
      <c r="CJ202" s="29"/>
      <c r="CK202" s="270"/>
      <c r="CL202" s="31"/>
      <c r="CM202" s="178"/>
      <c r="CN202" s="179"/>
      <c r="CO202" s="32"/>
      <c r="CP202" s="270"/>
      <c r="CQ202" s="27"/>
      <c r="CR202" s="169"/>
      <c r="CS202" s="170"/>
      <c r="CT202" s="29"/>
      <c r="CU202" s="270"/>
      <c r="CV202" s="31"/>
      <c r="CW202" s="178"/>
      <c r="CX202" s="179"/>
      <c r="CY202" s="32"/>
      <c r="CZ202" s="270"/>
      <c r="DA202" s="125"/>
      <c r="DB202" s="29"/>
      <c r="DC202" s="84"/>
      <c r="DD202" s="31"/>
      <c r="DE202" s="169"/>
      <c r="DF202" s="170"/>
      <c r="DG202" s="29"/>
      <c r="DH202" s="270"/>
      <c r="DI202" s="31"/>
      <c r="DJ202" s="178"/>
      <c r="DK202" s="179"/>
      <c r="DL202" s="32"/>
      <c r="DM202" s="270"/>
      <c r="DN202" s="27"/>
      <c r="DO202" s="27"/>
      <c r="DP202" s="270"/>
      <c r="DQ202" s="27"/>
      <c r="DR202" s="169"/>
      <c r="DS202" s="170"/>
      <c r="DT202" s="29"/>
      <c r="DU202" s="270"/>
      <c r="DV202" s="31"/>
      <c r="DW202" s="178"/>
      <c r="DX202" s="179"/>
      <c r="DY202" s="32"/>
      <c r="DZ202" s="270"/>
      <c r="EA202" s="125"/>
      <c r="EB202" s="32"/>
      <c r="EC202" s="270"/>
      <c r="ED202" s="27"/>
      <c r="EE202" s="169"/>
      <c r="EF202" s="170"/>
      <c r="EG202" s="29"/>
      <c r="EH202" s="270"/>
      <c r="EI202" s="31"/>
      <c r="EJ202" s="178"/>
      <c r="EK202" s="179"/>
      <c r="EL202" s="32"/>
      <c r="EM202" s="34"/>
      <c r="EN202" s="27"/>
      <c r="EO202" s="169"/>
      <c r="EP202" s="170"/>
      <c r="EQ202" s="32"/>
      <c r="ER202" s="27"/>
      <c r="ES202" s="27"/>
      <c r="ET202" s="169"/>
      <c r="EU202" s="169"/>
      <c r="EV202" s="97"/>
    </row>
    <row r="203" spans="1:152" ht="15.75">
      <c r="A203" s="284"/>
      <c r="B203" s="26">
        <v>41028</v>
      </c>
      <c r="C203" s="27"/>
      <c r="D203" s="27"/>
      <c r="E203" s="27"/>
      <c r="F203" s="169"/>
      <c r="G203" s="170"/>
      <c r="H203" s="29"/>
      <c r="I203" s="31"/>
      <c r="J203" s="31"/>
      <c r="K203" s="178"/>
      <c r="L203" s="179"/>
      <c r="M203" s="27"/>
      <c r="N203" s="27"/>
      <c r="O203" s="27"/>
      <c r="P203" s="169"/>
      <c r="Q203" s="170"/>
      <c r="R203" s="29"/>
      <c r="S203" s="31"/>
      <c r="T203" s="31"/>
      <c r="U203" s="178"/>
      <c r="V203" s="179"/>
      <c r="W203" s="27"/>
      <c r="X203" s="27"/>
      <c r="Y203" s="27"/>
      <c r="Z203" s="67"/>
      <c r="AA203" s="69"/>
      <c r="AB203" s="29"/>
      <c r="AC203" s="31"/>
      <c r="AD203" s="31"/>
      <c r="AE203" s="178"/>
      <c r="AF203" s="179"/>
      <c r="AG203" s="27"/>
      <c r="AH203" s="27"/>
      <c r="AI203" s="27"/>
      <c r="AJ203" s="169"/>
      <c r="AK203" s="170"/>
      <c r="AL203" s="29"/>
      <c r="AM203" s="31"/>
      <c r="AN203" s="31"/>
      <c r="AO203" s="178"/>
      <c r="AP203" s="179"/>
      <c r="AQ203" s="27"/>
      <c r="AR203" s="27"/>
      <c r="AS203" s="27"/>
      <c r="AT203" s="169"/>
      <c r="AU203" s="170"/>
      <c r="AV203" s="29"/>
      <c r="AW203" s="31"/>
      <c r="AX203" s="31"/>
      <c r="AY203" s="178"/>
      <c r="AZ203" s="179"/>
      <c r="BA203" s="27"/>
      <c r="BB203" s="27"/>
      <c r="BC203" s="27"/>
      <c r="BD203" s="169"/>
      <c r="BE203" s="170"/>
      <c r="BF203" s="29"/>
      <c r="BG203" s="31"/>
      <c r="BH203" s="31"/>
      <c r="BI203" s="178"/>
      <c r="BJ203" s="179"/>
      <c r="BK203" s="27"/>
      <c r="BL203" s="27"/>
      <c r="BM203" s="27"/>
      <c r="BN203" s="169"/>
      <c r="BO203" s="170"/>
      <c r="BP203" s="29"/>
      <c r="BQ203" s="31"/>
      <c r="BR203" s="31"/>
      <c r="BS203" s="178"/>
      <c r="BT203" s="179"/>
      <c r="BU203" s="27"/>
      <c r="BV203" s="27">
        <v>0</v>
      </c>
      <c r="BW203" s="27"/>
      <c r="BX203" s="169"/>
      <c r="BY203" s="170"/>
      <c r="BZ203" s="29"/>
      <c r="CA203" s="31">
        <v>0</v>
      </c>
      <c r="CB203" s="31"/>
      <c r="CC203" s="178"/>
      <c r="CD203" s="179"/>
      <c r="CE203" s="27"/>
      <c r="CF203" s="270"/>
      <c r="CG203" s="27"/>
      <c r="CH203" s="169"/>
      <c r="CI203" s="170"/>
      <c r="CJ203" s="29"/>
      <c r="CK203" s="270"/>
      <c r="CL203" s="31"/>
      <c r="CM203" s="178"/>
      <c r="CN203" s="179"/>
      <c r="CO203" s="32"/>
      <c r="CP203" s="270"/>
      <c r="CQ203" s="27"/>
      <c r="CR203" s="169"/>
      <c r="CS203" s="170"/>
      <c r="CT203" s="29"/>
      <c r="CU203" s="270"/>
      <c r="CV203" s="31"/>
      <c r="CW203" s="178"/>
      <c r="CX203" s="179"/>
      <c r="CY203" s="32"/>
      <c r="CZ203" s="270"/>
      <c r="DA203" s="125"/>
      <c r="DB203" s="29"/>
      <c r="DC203" s="31"/>
      <c r="DD203" s="31"/>
      <c r="DE203" s="169"/>
      <c r="DF203" s="170"/>
      <c r="DG203" s="29"/>
      <c r="DH203" s="270"/>
      <c r="DI203" s="31"/>
      <c r="DJ203" s="178"/>
      <c r="DK203" s="179"/>
      <c r="DL203" s="32"/>
      <c r="DM203" s="270"/>
      <c r="DN203" s="27"/>
      <c r="DO203" s="27"/>
      <c r="DP203" s="27"/>
      <c r="DQ203" s="27"/>
      <c r="DR203" s="169"/>
      <c r="DS203" s="170"/>
      <c r="DT203" s="29"/>
      <c r="DU203" s="270"/>
      <c r="DV203" s="31"/>
      <c r="DW203" s="178"/>
      <c r="DX203" s="179"/>
      <c r="DY203" s="32"/>
      <c r="DZ203" s="270"/>
      <c r="EA203" s="125"/>
      <c r="EB203" s="32"/>
      <c r="EC203" s="27"/>
      <c r="ED203" s="27"/>
      <c r="EE203" s="169"/>
      <c r="EF203" s="170"/>
      <c r="EG203" s="29"/>
      <c r="EH203" s="270"/>
      <c r="EI203" s="31"/>
      <c r="EJ203" s="178"/>
      <c r="EK203" s="179"/>
      <c r="EL203" s="32"/>
      <c r="EM203" s="270"/>
      <c r="EN203" s="27"/>
      <c r="EO203" s="169"/>
      <c r="EP203" s="170"/>
      <c r="EQ203" s="32"/>
      <c r="ER203" s="27"/>
      <c r="ES203" s="27"/>
      <c r="ET203" s="169"/>
      <c r="EU203" s="169"/>
      <c r="EV203" s="97"/>
    </row>
    <row r="204" spans="1:152" ht="16.5" thickBot="1">
      <c r="A204" s="284"/>
      <c r="B204" s="40">
        <v>41029</v>
      </c>
      <c r="C204" s="27"/>
      <c r="D204" s="27"/>
      <c r="E204" s="27"/>
      <c r="F204" s="169"/>
      <c r="G204" s="170"/>
      <c r="H204" s="29"/>
      <c r="I204" s="31"/>
      <c r="J204" s="31"/>
      <c r="K204" s="178"/>
      <c r="L204" s="179"/>
      <c r="M204" s="27"/>
      <c r="N204" s="27"/>
      <c r="O204" s="27"/>
      <c r="P204" s="169"/>
      <c r="Q204" s="170"/>
      <c r="R204" s="29"/>
      <c r="S204" s="31"/>
      <c r="T204" s="31"/>
      <c r="U204" s="178"/>
      <c r="V204" s="179"/>
      <c r="W204" s="27"/>
      <c r="X204" s="27"/>
      <c r="Y204" s="27"/>
      <c r="Z204" s="67"/>
      <c r="AA204" s="69"/>
      <c r="AB204" s="29"/>
      <c r="AC204" s="31">
        <v>0</v>
      </c>
      <c r="AD204" s="31"/>
      <c r="AE204" s="178"/>
      <c r="AF204" s="179"/>
      <c r="AG204" s="27"/>
      <c r="AH204" s="27"/>
      <c r="AI204" s="27"/>
      <c r="AJ204" s="169"/>
      <c r="AK204" s="170"/>
      <c r="AL204" s="29"/>
      <c r="AM204" s="31"/>
      <c r="AN204" s="31"/>
      <c r="AO204" s="178"/>
      <c r="AP204" s="179"/>
      <c r="AQ204" s="27"/>
      <c r="AR204" s="27"/>
      <c r="AS204" s="27"/>
      <c r="AT204" s="169"/>
      <c r="AU204" s="170"/>
      <c r="AV204" s="29"/>
      <c r="AW204" s="31"/>
      <c r="AX204" s="31"/>
      <c r="AY204" s="178"/>
      <c r="AZ204" s="179"/>
      <c r="BA204" s="27"/>
      <c r="BB204" s="27"/>
      <c r="BC204" s="27"/>
      <c r="BD204" s="169"/>
      <c r="BE204" s="170"/>
      <c r="BF204" s="29"/>
      <c r="BG204" s="31"/>
      <c r="BH204" s="31"/>
      <c r="BI204" s="178"/>
      <c r="BJ204" s="179"/>
      <c r="BK204" s="27"/>
      <c r="BL204" s="27"/>
      <c r="BM204" s="27"/>
      <c r="BN204" s="169"/>
      <c r="BO204" s="170"/>
      <c r="BP204" s="29"/>
      <c r="BQ204" s="31">
        <v>0</v>
      </c>
      <c r="BR204" s="31"/>
      <c r="BS204" s="178"/>
      <c r="BT204" s="179"/>
      <c r="BU204" s="27"/>
      <c r="BV204" s="27">
        <v>0</v>
      </c>
      <c r="BW204" s="27"/>
      <c r="BX204" s="169"/>
      <c r="BY204" s="170"/>
      <c r="BZ204" s="29"/>
      <c r="CA204" s="31">
        <v>0</v>
      </c>
      <c r="CB204" s="31"/>
      <c r="CC204" s="178"/>
      <c r="CD204" s="179"/>
      <c r="CE204" s="27"/>
      <c r="CF204" s="270"/>
      <c r="CG204" s="27"/>
      <c r="CH204" s="169"/>
      <c r="CI204" s="170"/>
      <c r="CJ204" s="29"/>
      <c r="CK204" s="270"/>
      <c r="CL204" s="31"/>
      <c r="CM204" s="178"/>
      <c r="CN204" s="179"/>
      <c r="CO204" s="32"/>
      <c r="CP204" s="270"/>
      <c r="CQ204" s="27"/>
      <c r="CR204" s="169"/>
      <c r="CS204" s="170"/>
      <c r="CT204" s="29"/>
      <c r="CU204" s="270"/>
      <c r="CV204" s="31"/>
      <c r="CW204" s="178"/>
      <c r="CX204" s="179"/>
      <c r="CY204" s="32"/>
      <c r="CZ204" s="270"/>
      <c r="DA204" s="125"/>
      <c r="DB204" s="29"/>
      <c r="DC204" s="31"/>
      <c r="DD204" s="31"/>
      <c r="DE204" s="169"/>
      <c r="DF204" s="170"/>
      <c r="DG204" s="29"/>
      <c r="DH204" s="270"/>
      <c r="DI204" s="31"/>
      <c r="DJ204" s="178"/>
      <c r="DK204" s="179"/>
      <c r="DL204" s="32"/>
      <c r="DM204" s="270"/>
      <c r="DN204" s="27"/>
      <c r="DO204" s="27"/>
      <c r="DP204" s="27"/>
      <c r="DQ204" s="27"/>
      <c r="DR204" s="169"/>
      <c r="DS204" s="170"/>
      <c r="DT204" s="29"/>
      <c r="DU204" s="270"/>
      <c r="DV204" s="31"/>
      <c r="DW204" s="178"/>
      <c r="DX204" s="179"/>
      <c r="DY204" s="32"/>
      <c r="DZ204" s="270"/>
      <c r="EA204" s="125"/>
      <c r="EB204" s="32"/>
      <c r="EC204" s="27"/>
      <c r="ED204" s="27"/>
      <c r="EE204" s="169"/>
      <c r="EF204" s="170"/>
      <c r="EG204" s="29"/>
      <c r="EH204" s="270"/>
      <c r="EI204" s="31"/>
      <c r="EJ204" s="178"/>
      <c r="EK204" s="179"/>
      <c r="EL204" s="32"/>
      <c r="EM204" s="270"/>
      <c r="EN204" s="27"/>
      <c r="EO204" s="169"/>
      <c r="EP204" s="170"/>
      <c r="EQ204" s="32"/>
      <c r="ER204" s="270"/>
      <c r="ES204" s="27"/>
      <c r="ET204" s="169"/>
      <c r="EU204" s="169"/>
      <c r="EV204" s="97"/>
    </row>
    <row r="205" spans="1:152" ht="15.75" thickTop="1" thickBot="1">
      <c r="A205" s="284"/>
      <c r="B205" s="54" t="s">
        <v>66</v>
      </c>
      <c r="C205" s="6">
        <f>IFERROR(AVERAGE(C175:C204),0)</f>
        <v>0</v>
      </c>
      <c r="D205" s="7">
        <f>SUM(D175:D204)</f>
        <v>0</v>
      </c>
      <c r="E205" s="11">
        <f>D205</f>
        <v>0</v>
      </c>
      <c r="F205" s="6">
        <f>IFERROR(AVERAGE(F175:F204),0)</f>
        <v>0</v>
      </c>
      <c r="G205" s="6">
        <f>IFERROR(AVERAGE(G175:G204),0)</f>
        <v>0</v>
      </c>
      <c r="H205" s="2">
        <f>IFERROR(AVERAGE(H175:H204),0)</f>
        <v>0</v>
      </c>
      <c r="I205" s="3">
        <f>SUM(I175:I204)</f>
        <v>0</v>
      </c>
      <c r="J205" s="17">
        <f>I205</f>
        <v>0</v>
      </c>
      <c r="K205" s="132">
        <f>IFERROR(AVERAGE(K175:K204),0)</f>
        <v>0</v>
      </c>
      <c r="L205" s="267">
        <f>IFERROR(AVERAGE(L175:L204),0)</f>
        <v>0</v>
      </c>
      <c r="M205" s="6">
        <f>IFERROR(AVERAGE(M175:M204),0)</f>
        <v>0</v>
      </c>
      <c r="N205" s="7">
        <f>SUM(N175:N204)</f>
        <v>0</v>
      </c>
      <c r="O205" s="11">
        <f>N205</f>
        <v>0</v>
      </c>
      <c r="P205" s="6">
        <f>IFERROR(AVERAGE(P175:P204),0)</f>
        <v>0</v>
      </c>
      <c r="Q205" s="6">
        <f>IFERROR(AVERAGE(Q175:Q204),0)</f>
        <v>0</v>
      </c>
      <c r="R205" s="2">
        <f>IFERROR(AVERAGE(R175:R204),0)</f>
        <v>0</v>
      </c>
      <c r="S205" s="3">
        <f>SUM(S175:S204)</f>
        <v>0</v>
      </c>
      <c r="T205" s="17">
        <f>S205</f>
        <v>0</v>
      </c>
      <c r="U205" s="132">
        <f>IFERROR(AVERAGE(U175:U204),0)</f>
        <v>0</v>
      </c>
      <c r="V205" s="267">
        <f>IFERROR(AVERAGE(V175:V204),0)</f>
        <v>0</v>
      </c>
      <c r="W205" s="6">
        <f>IFERROR(AVERAGE(W175:W204),0)</f>
        <v>0</v>
      </c>
      <c r="X205" s="7">
        <f>SUM(X175:X204)</f>
        <v>0</v>
      </c>
      <c r="Y205" s="11">
        <f>X205</f>
        <v>0</v>
      </c>
      <c r="Z205" s="6">
        <f>IFERROR(AVERAGE(Z175:Z204),0)</f>
        <v>0</v>
      </c>
      <c r="AA205" s="6">
        <f>IFERROR(AVERAGE(AA175:AA204),0)</f>
        <v>0</v>
      </c>
      <c r="AB205" s="2" t="e">
        <f>AVERAGE(AB175:AB204)</f>
        <v>#DIV/0!</v>
      </c>
      <c r="AC205" s="3">
        <f>SUM(AC175:AC204)</f>
        <v>0</v>
      </c>
      <c r="AD205" s="3">
        <f>AC205</f>
        <v>0</v>
      </c>
      <c r="AE205" s="4" t="e">
        <f>AVERAGE(AE175:AE204)</f>
        <v>#DIV/0!</v>
      </c>
      <c r="AF205" s="5" t="e">
        <f>AVERAGE(AF175:AF204)</f>
        <v>#DIV/0!</v>
      </c>
      <c r="AG205" s="6">
        <f>IFERROR(AVERAGE(AG175:AG204),0)</f>
        <v>0</v>
      </c>
      <c r="AH205" s="7">
        <f>SUM(AH175:AH204)</f>
        <v>0</v>
      </c>
      <c r="AI205" s="11">
        <f>AH205</f>
        <v>0</v>
      </c>
      <c r="AJ205" s="6">
        <f>IFERROR(AVERAGE(AJ175:AJ204),0)</f>
        <v>0</v>
      </c>
      <c r="AK205" s="6">
        <f>IFERROR(AVERAGE(AK175:AK204),0)</f>
        <v>0</v>
      </c>
      <c r="AL205" s="2" t="e">
        <f>AVERAGE(AL175:AL204)</f>
        <v>#DIV/0!</v>
      </c>
      <c r="AM205" s="3">
        <f>SUM(AM175:AM204)</f>
        <v>0</v>
      </c>
      <c r="AN205" s="3">
        <f>AM205</f>
        <v>0</v>
      </c>
      <c r="AO205" s="4" t="e">
        <f>AVERAGE(AO175:AO204)</f>
        <v>#DIV/0!</v>
      </c>
      <c r="AP205" s="5" t="e">
        <f>AVERAGE(AP175:AP204)</f>
        <v>#DIV/0!</v>
      </c>
      <c r="AQ205" s="6" t="e">
        <f>AVERAGE(AQ175:AQ204)</f>
        <v>#DIV/0!</v>
      </c>
      <c r="AR205" s="7">
        <f>SUM(AR175:AR204)</f>
        <v>0</v>
      </c>
      <c r="AS205" s="11">
        <f>AR205</f>
        <v>0</v>
      </c>
      <c r="AT205" s="8" t="e">
        <f>AVERAGE(AT175:AT204)</f>
        <v>#DIV/0!</v>
      </c>
      <c r="AU205" s="10" t="e">
        <f>AVERAGE(AU175:AU204)</f>
        <v>#DIV/0!</v>
      </c>
      <c r="AV205" s="2">
        <f>AVERAGE(AV175:AV204)</f>
        <v>0</v>
      </c>
      <c r="AW205" s="3">
        <f>SUM(AW175:AW204)</f>
        <v>0</v>
      </c>
      <c r="AX205" s="17">
        <f>AW205</f>
        <v>0</v>
      </c>
      <c r="AY205" s="4">
        <f>AVERAGE(AY175:AY204)</f>
        <v>10.777777777777779</v>
      </c>
      <c r="AZ205" s="5">
        <f>AVERAGE(AZ175:AZ204)</f>
        <v>2.8666666666666667</v>
      </c>
      <c r="BA205" s="6">
        <f>AVERAGE(BA175:BA204)</f>
        <v>11</v>
      </c>
      <c r="BB205" s="7">
        <f>SUM(BB175:BB204)</f>
        <v>10</v>
      </c>
      <c r="BC205" s="11">
        <f>BB205</f>
        <v>10</v>
      </c>
      <c r="BD205" s="8">
        <f>AVERAGE(BD175:BD204)</f>
        <v>6.6374999999999993</v>
      </c>
      <c r="BE205" s="10">
        <f>AVERAGE(BE175:BE204)</f>
        <v>-1.9375</v>
      </c>
      <c r="BF205" s="2">
        <f>AVERAGE(BF175:BF204)</f>
        <v>0.1111111111111111</v>
      </c>
      <c r="BG205" s="3">
        <f>SUM(BG175:BG204)</f>
        <v>1</v>
      </c>
      <c r="BH205" s="17">
        <f>BG205</f>
        <v>1</v>
      </c>
      <c r="BI205" s="4">
        <f>AVERAGE(BI175:BI204)</f>
        <v>8.3999999999999986</v>
      </c>
      <c r="BJ205" s="5">
        <f>AVERAGE(BJ175:BJ204)</f>
        <v>0.42500000000000004</v>
      </c>
      <c r="BK205" s="6" t="e">
        <f>AVERAGE(BK175:BK204)</f>
        <v>#DIV/0!</v>
      </c>
      <c r="BL205" s="7">
        <f>SUM(BL175:BL204)</f>
        <v>0</v>
      </c>
      <c r="BM205" s="11">
        <f>BL205</f>
        <v>0</v>
      </c>
      <c r="BN205" s="8" t="e">
        <f>AVERAGE(BN175:BN204)</f>
        <v>#DIV/0!</v>
      </c>
      <c r="BO205" s="10" t="e">
        <f>AVERAGE(BO175:BO204)</f>
        <v>#DIV/0!</v>
      </c>
      <c r="BP205" s="2" t="e">
        <f>AVERAGE(BP175:BP204)</f>
        <v>#DIV/0!</v>
      </c>
      <c r="BQ205" s="3">
        <f>SUM(BQ175:BQ204)</f>
        <v>0</v>
      </c>
      <c r="BR205" s="17">
        <f>BQ205</f>
        <v>0</v>
      </c>
      <c r="BS205" s="4" t="e">
        <f>AVERAGE(BS175:BS204)</f>
        <v>#DIV/0!</v>
      </c>
      <c r="BT205" s="5" t="e">
        <f>AVERAGE(BT175:BT204)</f>
        <v>#DIV/0!</v>
      </c>
      <c r="BU205" s="6">
        <f>AVERAGE(BU175:BU204)</f>
        <v>0</v>
      </c>
      <c r="BV205" s="7">
        <f>SUM(BV175:BV204)</f>
        <v>1</v>
      </c>
      <c r="BW205" s="11">
        <f>BV205</f>
        <v>1</v>
      </c>
      <c r="BX205" s="8" t="e">
        <f>AVERAGE(BX175:BX204)</f>
        <v>#DIV/0!</v>
      </c>
      <c r="BY205" s="10" t="e">
        <f>AVERAGE(BY175:BY204)</f>
        <v>#DIV/0!</v>
      </c>
      <c r="BZ205" s="2">
        <f>AVERAGE(BZ175:BZ204)</f>
        <v>37</v>
      </c>
      <c r="CA205" s="3">
        <f>SUM(CA175:CA204)</f>
        <v>4</v>
      </c>
      <c r="CB205" s="17">
        <f>CA205</f>
        <v>4</v>
      </c>
      <c r="CC205" s="4" t="e">
        <f>AVERAGE(CC175:CC204)</f>
        <v>#DIV/0!</v>
      </c>
      <c r="CD205" s="5" t="e">
        <f>AVERAGE(CD175:CD204)</f>
        <v>#DIV/0!</v>
      </c>
      <c r="CE205" s="6">
        <f>AVERAGE(CE175:CE204)</f>
        <v>0</v>
      </c>
      <c r="CF205" s="7">
        <f>SUM(CF175:CF204)</f>
        <v>0</v>
      </c>
      <c r="CG205" s="11">
        <f>CF205</f>
        <v>0</v>
      </c>
      <c r="CH205" s="8" t="e">
        <f>AVERAGE(CH175:CH204)</f>
        <v>#DIV/0!</v>
      </c>
      <c r="CI205" s="10" t="e">
        <f>AVERAGE(CI175:CI204)</f>
        <v>#DIV/0!</v>
      </c>
      <c r="CJ205" s="2">
        <f>AVERAGE(CJ175:CJ204)</f>
        <v>0</v>
      </c>
      <c r="CK205" s="3">
        <f>SUM(CK175:CK204)</f>
        <v>0</v>
      </c>
      <c r="CL205" s="17">
        <f>CK205</f>
        <v>0</v>
      </c>
      <c r="CM205" s="4" t="e">
        <f>AVERAGE(CM175:CM204)</f>
        <v>#DIV/0!</v>
      </c>
      <c r="CN205" s="5" t="e">
        <f>AVERAGE(CN175:CN204)</f>
        <v>#DIV/0!</v>
      </c>
      <c r="CO205" s="9" t="e">
        <f>AVERAGE(CO175:CO204)</f>
        <v>#DIV/0!</v>
      </c>
      <c r="CP205" s="7">
        <f>SUM(CP175:CP204)</f>
        <v>0</v>
      </c>
      <c r="CQ205" s="11">
        <f>CP205</f>
        <v>0</v>
      </c>
      <c r="CR205" s="8" t="e">
        <f>AVERAGE(CR175:CR204)</f>
        <v>#DIV/0!</v>
      </c>
      <c r="CS205" s="10" t="e">
        <f>AVERAGE(CS175:CS204)</f>
        <v>#DIV/0!</v>
      </c>
      <c r="CT205" s="2" t="e">
        <f>AVERAGE(CT175:CT204)</f>
        <v>#DIV/0!</v>
      </c>
      <c r="CU205" s="3">
        <f>SUM(CU175:CU204)</f>
        <v>0</v>
      </c>
      <c r="CV205" s="17">
        <f>CU205</f>
        <v>0</v>
      </c>
      <c r="CW205" s="4" t="e">
        <f>AVERAGE(CW175:CW204)</f>
        <v>#DIV/0!</v>
      </c>
      <c r="CX205" s="5" t="e">
        <f>AVERAGE(CX175:CX204)</f>
        <v>#DIV/0!</v>
      </c>
      <c r="CY205" s="9" t="e">
        <f>AVERAGE(CY175:CY204)</f>
        <v>#DIV/0!</v>
      </c>
      <c r="CZ205" s="7">
        <f>SUM(CZ175:CZ204)</f>
        <v>0</v>
      </c>
      <c r="DA205" s="128">
        <f>CZ205</f>
        <v>0</v>
      </c>
      <c r="DB205" s="9">
        <f>AVERAGE(DB175:DB204)</f>
        <v>54.8</v>
      </c>
      <c r="DC205" s="7">
        <f>SUM(DC175:DC204)</f>
        <v>3</v>
      </c>
      <c r="DD205" s="11">
        <f>DC205</f>
        <v>3</v>
      </c>
      <c r="DE205" s="8" t="e">
        <f>AVERAGE(DE175:DE204)</f>
        <v>#DIV/0!</v>
      </c>
      <c r="DF205" s="10" t="e">
        <f>AVERAGE(DF175:DF204)</f>
        <v>#DIV/0!</v>
      </c>
      <c r="DG205" s="2" t="e">
        <f>AVERAGE(DG175:DG204)</f>
        <v>#DIV/0!</v>
      </c>
      <c r="DH205" s="3">
        <f>SUM(DH175:DH204)</f>
        <v>0</v>
      </c>
      <c r="DI205" s="17">
        <f>DH205</f>
        <v>0</v>
      </c>
      <c r="DJ205" s="4" t="e">
        <f>AVERAGE(DJ175:DJ204)</f>
        <v>#DIV/0!</v>
      </c>
      <c r="DK205" s="5" t="e">
        <f>AVERAGE(DK175:DK204)</f>
        <v>#DIV/0!</v>
      </c>
      <c r="DL205" s="9" t="e">
        <f>AVERAGE(DL175:DL204)</f>
        <v>#DIV/0!</v>
      </c>
      <c r="DM205" s="7">
        <f>SUM(DM175:DM204)</f>
        <v>0</v>
      </c>
      <c r="DN205" s="11">
        <f>DM205</f>
        <v>0</v>
      </c>
      <c r="DO205" s="6">
        <f>AVERAGE(DO175:DO204)</f>
        <v>173</v>
      </c>
      <c r="DP205" s="7">
        <f>SUM(DP175:DP204)</f>
        <v>10</v>
      </c>
      <c r="DQ205" s="11">
        <f>DP205</f>
        <v>10</v>
      </c>
      <c r="DR205" s="8">
        <f>AVERAGE(DR175:DR204)</f>
        <v>1.7</v>
      </c>
      <c r="DS205" s="10">
        <f>AVERAGE(DS175:DS204)</f>
        <v>-5.0999999999999996</v>
      </c>
      <c r="DT205" s="2" t="e">
        <f>AVERAGE(DT175:DT204)</f>
        <v>#DIV/0!</v>
      </c>
      <c r="DU205" s="3">
        <f>SUM(DU175:DU204)</f>
        <v>0</v>
      </c>
      <c r="DV205" s="17">
        <f>DU205</f>
        <v>0</v>
      </c>
      <c r="DW205" s="4" t="e">
        <f>AVERAGE(DW175:DW204)</f>
        <v>#DIV/0!</v>
      </c>
      <c r="DX205" s="5" t="e">
        <f>AVERAGE(DX175:DX204)</f>
        <v>#DIV/0!</v>
      </c>
      <c r="DY205" s="9">
        <f>AVERAGE(DY175:DY204)</f>
        <v>124</v>
      </c>
      <c r="DZ205" s="7">
        <f>SUM(DZ175:DZ204)</f>
        <v>10</v>
      </c>
      <c r="EA205" s="128">
        <f>DZ205</f>
        <v>10</v>
      </c>
      <c r="EB205" s="9">
        <f>AVERAGE(EB175:EB204)</f>
        <v>173</v>
      </c>
      <c r="EC205" s="7">
        <f>SUM(EC175:EC204)</f>
        <v>10</v>
      </c>
      <c r="ED205" s="11">
        <f>EC205</f>
        <v>10</v>
      </c>
      <c r="EE205" s="8">
        <f>AVERAGE(EE175:EE204)</f>
        <v>1.7</v>
      </c>
      <c r="EF205" s="10">
        <f>AVERAGE(EF175:EF204)</f>
        <v>-5.0999999999999996</v>
      </c>
      <c r="EG205" s="2">
        <f>AVERAGE(EG175:EG204)</f>
        <v>19</v>
      </c>
      <c r="EH205" s="3">
        <f>SUM(EH175:EH204)</f>
        <v>3</v>
      </c>
      <c r="EI205" s="17">
        <f>EH205</f>
        <v>3</v>
      </c>
      <c r="EJ205" s="4">
        <f>AVERAGE(EJ175:EJ204)</f>
        <v>3.1</v>
      </c>
      <c r="EK205" s="5">
        <f>AVERAGE(EK175:EK204)</f>
        <v>-2.9</v>
      </c>
      <c r="EL205" s="14">
        <f>AVERAGE(EL175:EL204)</f>
        <v>23</v>
      </c>
      <c r="EM205" s="12">
        <f>SUM(EM175:EM204)</f>
        <v>4</v>
      </c>
      <c r="EN205" s="15">
        <f>EM205</f>
        <v>4</v>
      </c>
      <c r="EO205" s="13">
        <f>AVERAGE(EO175:EO204)</f>
        <v>3.1</v>
      </c>
      <c r="EP205" s="16">
        <f>AVERAGE(EP175:EP204)</f>
        <v>0.2</v>
      </c>
      <c r="EQ205" s="14" t="e">
        <f>AVERAGE(EQ175:EQ204)</f>
        <v>#DIV/0!</v>
      </c>
      <c r="ER205" s="12">
        <f>SUM(ER175:ER204)</f>
        <v>0</v>
      </c>
      <c r="ES205" s="12">
        <f>ER205</f>
        <v>0</v>
      </c>
      <c r="ET205" s="13" t="e">
        <f>AVERAGE(ET175:ET204)</f>
        <v>#DIV/0!</v>
      </c>
      <c r="EU205" s="13" t="e">
        <f>AVERAGE(EU175:EU204)</f>
        <v>#DIV/0!</v>
      </c>
      <c r="EV205" s="97"/>
    </row>
    <row r="206" spans="1:152" ht="15.75" thickTop="1" thickBot="1">
      <c r="A206" s="285"/>
      <c r="B206" s="43" t="s">
        <v>62</v>
      </c>
      <c r="C206" s="6">
        <f>IFERROR(AVERAGE(C13:C42,C45:C75,C78:C108,C111:C139,C142:C172,C175:C204),0)</f>
        <v>71.079470198675494</v>
      </c>
      <c r="D206" s="7">
        <f>D174+D205</f>
        <v>666</v>
      </c>
      <c r="E206" s="11">
        <f>D206</f>
        <v>666</v>
      </c>
      <c r="F206" s="6">
        <f>IFERROR(AVERAGE(F13:F42,F45:F75,F78:F108,F111:F139,F142:F172,F175:F204),0)</f>
        <v>2.3867549668874162</v>
      </c>
      <c r="G206" s="6">
        <f>IFERROR(AVERAGE(G13:G42,G45:G75,G78:G108,G111:G139,G142:G172,G175:G204),0)</f>
        <v>-4.647019867549667</v>
      </c>
      <c r="H206" s="2">
        <f>IFERROR(AVERAGE(H13:H42,H45:H75,H78:H108,H111:H139,H142:H172,H175:H204),0)</f>
        <v>30.231788079470199</v>
      </c>
      <c r="I206" s="3">
        <f>I174+I205</f>
        <v>398</v>
      </c>
      <c r="J206" s="17">
        <f>I206</f>
        <v>398</v>
      </c>
      <c r="K206" s="132">
        <f>IFERROR(AVERAGE(K13:K42,K45:K75,K78:K108,K111:K139,K142:K172,K175:K204),0)</f>
        <v>3.8847682119205298</v>
      </c>
      <c r="L206" s="267">
        <f>IFERROR(AVERAGE(L13:L42,L45:L75,L78:L108,L111:L139,L142:L172,L175:L204),0)</f>
        <v>-2.3973509933774833</v>
      </c>
      <c r="M206" s="6">
        <f>IFERROR(AVERAGE(M13:M42,M45:M75,M78:M108,M111:M139,M142:M172,M175:M204),0)</f>
        <v>50.717105263157897</v>
      </c>
      <c r="N206" s="7">
        <f>N174+N205</f>
        <v>603</v>
      </c>
      <c r="O206" s="11">
        <f>N206</f>
        <v>603</v>
      </c>
      <c r="P206" s="6">
        <f>IFERROR(AVERAGE(P13:P42,P45:P75,P78:P108,P111:P139,P142:P172,P175:P204),0)</f>
        <v>2.6828947368421048</v>
      </c>
      <c r="Q206" s="6">
        <f>IFERROR(AVERAGE(Q13:Q42,Q45:Q75,Q78:Q108,Q111:Q139,Q142:Q172,Q175:Q204),0)</f>
        <v>-5.0111842105263182</v>
      </c>
      <c r="R206" s="2">
        <f>IFERROR(AVERAGE(R13:R42,R45:R75,R78:R108,R111:R139,R142:R172,R175:R204),0)</f>
        <v>39.630872483221474</v>
      </c>
      <c r="S206" s="3">
        <f>S174+S205</f>
        <v>458</v>
      </c>
      <c r="T206" s="17">
        <f>S206</f>
        <v>458</v>
      </c>
      <c r="U206" s="132">
        <f>IFERROR(AVERAGE(U13:U42,U45:U75,U78:U108,U111:U139,U142:U172,U175:U204),0)</f>
        <v>3.6797297297297282</v>
      </c>
      <c r="V206" s="267">
        <f>IFERROR(AVERAGE(V13:V42,V45:V75,V78:V108,V111:V139,V142:V172,V175:V204),0)</f>
        <v>-3.291891891891892</v>
      </c>
      <c r="W206" s="6">
        <f>IFERROR(AVERAGE(W13:W42,W45:W75,W78:W108,W111:W139,W142:W172,W175:W204),0)</f>
        <v>59.82119205298013</v>
      </c>
      <c r="X206" s="7">
        <f>X174+X205</f>
        <v>611</v>
      </c>
      <c r="Y206" s="11">
        <f>X206</f>
        <v>611</v>
      </c>
      <c r="Z206" s="6">
        <f>IFERROR(AVERAGE(Z13:Z42,Z45:Z75,Z78:Z108,Z111:Z139,Z142:Z172,Z175:Z204),0)</f>
        <v>2.8126666666666678</v>
      </c>
      <c r="AA206" s="6">
        <f>IFERROR(AVERAGE(AA13:AA42,AA45:AA75,AA78:AA108,AA111:AA139,AA142:AA172,AA175:AA204),0)</f>
        <v>-5.2919999999999963</v>
      </c>
      <c r="AB206" s="2">
        <f>AVERAGE(AB45:AB74,AB76:AB106,AB109:AB139,AB142:AB172,AB175:AB204)</f>
        <v>62.677385997294458</v>
      </c>
      <c r="AC206" s="3">
        <f>AC174+AC205</f>
        <v>474</v>
      </c>
      <c r="AD206" s="3">
        <f>AC206</f>
        <v>474</v>
      </c>
      <c r="AE206" s="4">
        <f>AVERAGE(AE111:AE140,AE142:AE172,AE175:AE204)</f>
        <v>3.375786924939467</v>
      </c>
      <c r="AF206" s="5">
        <f>AVERAGE(AF111:AF140,AF142:AF172,AF175:AF204)</f>
        <v>-3.0189467312348643</v>
      </c>
      <c r="AG206" s="6">
        <f>IFERROR(AVERAGE(AG13:AG42,AG45:AG75,AG78:AG108,AG111:AG139,AG142:AG172,AG175:AG204),0)</f>
        <v>64.629139072847678</v>
      </c>
      <c r="AH206" s="7">
        <f>AH174+AH205</f>
        <v>669</v>
      </c>
      <c r="AI206" s="11">
        <f>AH206</f>
        <v>669</v>
      </c>
      <c r="AJ206" s="6">
        <f>IFERROR(AVERAGE(AJ13:AJ42,AJ45:AJ75,AJ78:AJ108,AJ111:AJ139,AJ142:AJ172,AJ175:AJ204),0)</f>
        <v>2.6593333333333327</v>
      </c>
      <c r="AK206" s="6">
        <f>IFERROR(AVERAGE(AK13:AK42,AK45:AK75,AK78:AK108,AK111:AK139,AK142:AK172,AK175:AK204),0)</f>
        <v>-4.762666666666667</v>
      </c>
      <c r="AL206" s="2">
        <f>AVERAGE(AL45:AL74,AL76:AL106,AL109:AL139,AL142:AL172,AL175:AL204)</f>
        <v>28.35452605337283</v>
      </c>
      <c r="AM206" s="3">
        <f>AM174+AM205</f>
        <v>334</v>
      </c>
      <c r="AN206" s="3">
        <f>AM206</f>
        <v>334</v>
      </c>
      <c r="AO206" s="4">
        <f>AVERAGE(AO111:AO140,AO142:AO172,AO175:AO204)</f>
        <v>4.3204433497536954</v>
      </c>
      <c r="AP206" s="5">
        <f>AVERAGE(AP111:AP140,AP142:AP172,AP175:AP204)</f>
        <v>-2.7266949152542375</v>
      </c>
      <c r="AQ206" s="6">
        <f>AVERAGE(AQ45:AQ74,AQ76:AQ106,AQ109:AQ139,AQ142:AQ172,AQ175:AQ204)</f>
        <v>125.92703618308103</v>
      </c>
      <c r="AR206" s="7">
        <f>AR174+AR205</f>
        <v>944</v>
      </c>
      <c r="AS206" s="11">
        <f>AR206</f>
        <v>944</v>
      </c>
      <c r="AT206" s="8">
        <f>AVERAGE(AT111:AT140,AT142:AT172,AT175:AT204)</f>
        <v>2.8549636803874097</v>
      </c>
      <c r="AU206" s="10">
        <f>AVERAGE(AU111:AU140,AU142:AU172,AU175:AU204)</f>
        <v>-5.5238498789346222</v>
      </c>
      <c r="AV206" s="2">
        <f>AVERAGE(AV45:AV74,AV76:AV106,AV109:AV139,AV142:AV172,AV175:AV204)</f>
        <v>26.651564576375527</v>
      </c>
      <c r="AW206" s="3">
        <f>AW174+AW205</f>
        <v>427</v>
      </c>
      <c r="AX206" s="17">
        <f>AW206</f>
        <v>427</v>
      </c>
      <c r="AY206" s="4">
        <f>AVERAGE(AY111:AY140,AY142:AY172,AY175:AY204)</f>
        <v>4.7124137931034475</v>
      </c>
      <c r="AZ206" s="5">
        <f>AVERAGE(AZ111:AZ140,AZ142:AZ172,AZ175:AZ204)</f>
        <v>-1.8571921182266022</v>
      </c>
      <c r="BA206" s="6">
        <f>AVERAGE(BA45:BA74,BA76:BA106,BA109:BA139,BA142:BA172,BA175:BA204)</f>
        <v>63.758668544187941</v>
      </c>
      <c r="BB206" s="7">
        <f>BB174+BB205</f>
        <v>722</v>
      </c>
      <c r="BC206" s="11">
        <f>BB206</f>
        <v>722</v>
      </c>
      <c r="BD206" s="8">
        <f>AVERAGE(BD111:BD140,BD142:BD172,BD175:BD204)</f>
        <v>2.3237394957983191</v>
      </c>
      <c r="BE206" s="10">
        <f>AVERAGE(BE111:BE140,BE142:BE172,BE175:BE204)</f>
        <v>-5.3304621848739515</v>
      </c>
      <c r="BF206" s="2">
        <f>AVERAGE(BF45:BF74,BF76:BF106,BF109:BF139,BF142:BF172,BF175:BF204)</f>
        <v>27.637146093352214</v>
      </c>
      <c r="BG206" s="3">
        <f>BG174+BG205</f>
        <v>335</v>
      </c>
      <c r="BH206" s="17">
        <f>BG206</f>
        <v>335</v>
      </c>
      <c r="BI206" s="4">
        <f>AVERAGE(BI111:BI140,BI142:BI172,BI175:BI204)</f>
        <v>3.8916491596638658</v>
      </c>
      <c r="BJ206" s="5">
        <f>AVERAGE(BJ111:BJ140,BJ142:BJ172,BJ175:BJ204)</f>
        <v>-2.8032037815126065</v>
      </c>
      <c r="BK206" s="6">
        <f>AVERAGE(BK45:BK74,BK76:BK106,BK109:BK139,BK142:BK172,BK175:BK204)</f>
        <v>71.721777962762431</v>
      </c>
      <c r="BL206" s="7">
        <f>BL174+BL205</f>
        <v>717</v>
      </c>
      <c r="BM206" s="11">
        <f>BL206</f>
        <v>717</v>
      </c>
      <c r="BN206" s="8">
        <f>AVERAGE(BN111:BN140,BN142:BN172,BN175:BN204)</f>
        <v>1.5843452380952379</v>
      </c>
      <c r="BO206" s="10">
        <f>AVERAGE(BO111:BO140,BO142:BO172,BO175:BO204)</f>
        <v>-6.4441666666666659</v>
      </c>
      <c r="BP206" s="2">
        <f>AVERAGE(BP45:BP74,BP76:BP106,BP109:BP139,BP142:BP172,BP175:BP204)</f>
        <v>42.638226454756428</v>
      </c>
      <c r="BQ206" s="3">
        <f>BQ174+BQ205</f>
        <v>463</v>
      </c>
      <c r="BR206" s="17">
        <f>BQ206</f>
        <v>463</v>
      </c>
      <c r="BS206" s="4">
        <f>AVERAGE(BS111:BS140,BS142:BS172,BS175:BS204)</f>
        <v>2.6560119047619049</v>
      </c>
      <c r="BT206" s="5">
        <f>AVERAGE(BT111:BT140,BT142:BT172,BT175:BT204)</f>
        <v>-4.4420833333333309</v>
      </c>
      <c r="BU206" s="6">
        <f>AVERAGE(BU45:BU74,BU76:BU106,BU109:BU139,BU142:BU172,BU175:BU204)</f>
        <v>34.681974241626399</v>
      </c>
      <c r="BV206" s="7">
        <f>BV174+BV205</f>
        <v>497</v>
      </c>
      <c r="BW206" s="11">
        <f>BV206</f>
        <v>497</v>
      </c>
      <c r="BX206" s="8">
        <f>AVERAGE(BX111:BX140,BX142:BX172,BX175:BX204)</f>
        <v>1.9723214285714283</v>
      </c>
      <c r="BY206" s="10">
        <f>AVERAGE(BY111:BY140,BY142:BY172,BY175:BY204)</f>
        <v>-6.2473809523809525</v>
      </c>
      <c r="BZ206" s="2">
        <f>AVERAGE(BZ45:BZ74,BZ76:BZ106,BZ109:BZ139,BZ142:BZ172,BZ175:BZ204)</f>
        <v>62.200519651886793</v>
      </c>
      <c r="CA206" s="3">
        <f>CA174+CA205</f>
        <v>508</v>
      </c>
      <c r="CB206" s="17">
        <f>CA206</f>
        <v>508</v>
      </c>
      <c r="CC206" s="4">
        <f>AVERAGE(CC111:CC140,CC142:CC172,CC175:CC204)</f>
        <v>2.8083928571428571</v>
      </c>
      <c r="CD206" s="5">
        <f>AVERAGE(CD111:CD140,CD142:CD172,CD175:CD204)</f>
        <v>-3.3163095238095228</v>
      </c>
      <c r="CE206" s="6">
        <f>AVERAGE(CE45:CE74,CE76:CE106,CE109:CE139,CE142:CE172,CE175:CE204)</f>
        <v>58.650527003603848</v>
      </c>
      <c r="CF206" s="7">
        <f>CF174+CF205</f>
        <v>657</v>
      </c>
      <c r="CG206" s="11">
        <f>CF206</f>
        <v>657</v>
      </c>
      <c r="CH206" s="8">
        <f>AVERAGE(CH111:CH140,CH142:CH172,CH175:CH204)</f>
        <v>2.3971170152628605</v>
      </c>
      <c r="CI206" s="10">
        <f>AVERAGE(CI111:CI140,CI142:CI172,CI175:CI204)</f>
        <v>-6.0282080271339735</v>
      </c>
      <c r="CJ206" s="2">
        <f>AVERAGE(CJ45:CJ74,CJ76:CJ106,CJ109:CJ139,CJ142:CJ172,CJ175:CJ204)</f>
        <v>34.606115750550892</v>
      </c>
      <c r="CK206" s="3">
        <f>CK174+CK205</f>
        <v>428</v>
      </c>
      <c r="CL206" s="17">
        <f>CK206</f>
        <v>428</v>
      </c>
      <c r="CM206" s="4">
        <f>AVERAGE(CM111:CM140,CM142:CM172,CM175:CM204)</f>
        <v>3.209609949123799</v>
      </c>
      <c r="CN206" s="5">
        <f>AVERAGE(CN111:CN140,CN142:CN172,CN175:CN204)</f>
        <v>-3.5431882419446024</v>
      </c>
      <c r="CO206" s="9">
        <f>AVERAGE(CO45:CO74,CO76:CO106,CO109:CO139,CO142:CO172,CO175:CO204)</f>
        <v>57.370484198889365</v>
      </c>
      <c r="CP206" s="7">
        <f>CP174+CP205</f>
        <v>502</v>
      </c>
      <c r="CQ206" s="11">
        <f>CP206</f>
        <v>502</v>
      </c>
      <c r="CR206" s="8">
        <f>AVERAGE(CR111:CR140,CR142:CR172,CR175:CR204)</f>
        <v>3.668038740920097</v>
      </c>
      <c r="CS206" s="10">
        <f>AVERAGE(CS111:CS140,CS142:CS172,CS175:CS204)</f>
        <v>-3.8321428571428573</v>
      </c>
      <c r="CT206" s="2">
        <f>AVERAGE(CT45:CT74,CT76:CT106,CT109:CT139,CT142:CT172,CT175:CT204)</f>
        <v>43.665301001894782</v>
      </c>
      <c r="CU206" s="3">
        <f>CU174+CU205</f>
        <v>367</v>
      </c>
      <c r="CV206" s="17">
        <f>CU206</f>
        <v>367</v>
      </c>
      <c r="CW206" s="4">
        <f>AVERAGE(CW111:CW140,CW142:CW172,CW175:CW204)</f>
        <v>4.5248789346246978</v>
      </c>
      <c r="CX206" s="5">
        <f>AVERAGE(CX111:CX140,CX142:CX172,CX175:CX204)</f>
        <v>-1.7108353510895877</v>
      </c>
      <c r="CY206" s="9">
        <f>AVERAGE(CY45:CY74,CY76:CY106,CY109:CY139,CY142:CY172,CY175:CY204)</f>
        <v>83.270855934392358</v>
      </c>
      <c r="CZ206" s="7">
        <f>CZ174+CZ205</f>
        <v>683</v>
      </c>
      <c r="DA206" s="128">
        <f>CZ206</f>
        <v>683</v>
      </c>
      <c r="DB206" s="9">
        <f>AVERAGE(DB45:DB74,DB76:DB106,DB109:DB139,DB142:DB172,DB175:DB204)</f>
        <v>97.897855021513905</v>
      </c>
      <c r="DC206" s="7">
        <f>DC174+DC205</f>
        <v>873</v>
      </c>
      <c r="DD206" s="11">
        <f>DC206</f>
        <v>873</v>
      </c>
      <c r="DE206" s="8">
        <f>AVERAGE(DE111:DE140,DE142:DE172,DE175:DE204)</f>
        <v>0.58130952380952361</v>
      </c>
      <c r="DF206" s="10">
        <f>AVERAGE(DF111:DF140,DF142:DF172,DF175:DF204)</f>
        <v>-7.9789880952380949</v>
      </c>
      <c r="DG206" s="2">
        <f>AVERAGE(DG45:DG74,DG76:DG106,DG109:DG139,DG142:DG172,DG175:DG204)</f>
        <v>55.182576110796795</v>
      </c>
      <c r="DH206" s="3">
        <f>DH174+DH205</f>
        <v>472</v>
      </c>
      <c r="DI206" s="17">
        <f>DH206</f>
        <v>472</v>
      </c>
      <c r="DJ206" s="4">
        <f>AVERAGE(DJ111:DJ140,DJ142:DJ172,DJ175:DJ204)</f>
        <v>1.7635119047619048</v>
      </c>
      <c r="DK206" s="5">
        <f>AVERAGE(DK111:DK140,DK142:DK172,DK175:DK204)</f>
        <v>-4.6408928571428563</v>
      </c>
      <c r="DL206" s="9">
        <f>AVERAGE(DL45:DL74,DL76:DL106,DL109:DL139,DL142:DL172,DL175:DL204)</f>
        <v>104.98049450580515</v>
      </c>
      <c r="DM206" s="7">
        <f>DM174+DM205</f>
        <v>870</v>
      </c>
      <c r="DN206" s="11">
        <f>DM206</f>
        <v>870</v>
      </c>
      <c r="DO206" s="6">
        <f>AVERAGE(DO45:DO74,DO76:DO106,DO109:DO139,DO142:DO172,DO175:DO204)</f>
        <v>135.20816206612409</v>
      </c>
      <c r="DP206" s="7">
        <f>DP174+DP205</f>
        <v>1089</v>
      </c>
      <c r="DQ206" s="11">
        <f>DP206</f>
        <v>1089</v>
      </c>
      <c r="DR206" s="8">
        <f>AVERAGE(DR111:DR140,DR142:DR172,DR175:DR204)</f>
        <v>0.33565573770491813</v>
      </c>
      <c r="DS206" s="10">
        <f>AVERAGE(DS111:DS140,DS142:DS172,DS175:DS204)</f>
        <v>-7.3398126463700244</v>
      </c>
      <c r="DT206" s="2">
        <f>AVERAGE(DT45:DT74,DT76:DT106,DT109:DT139,DT142:DT172,DT175:DT204)</f>
        <v>79.644463655919012</v>
      </c>
      <c r="DU206" s="3">
        <f>DU174+DU205</f>
        <v>623</v>
      </c>
      <c r="DV206" s="17">
        <f>DU206</f>
        <v>623</v>
      </c>
      <c r="DW206" s="4">
        <f>AVERAGE(DW111:DW140,DW142:DW172,DW175:DW204)</f>
        <v>1.3545238095238095</v>
      </c>
      <c r="DX206" s="5">
        <f>AVERAGE(DX111:DX140,DX142:DX172,DX175:DX204)</f>
        <v>-5.5964285714285698</v>
      </c>
      <c r="DY206" s="9">
        <f>AVERAGE(DY45:DY74,DY76:DY106,DY109:DY139,DY142:DY172,DY175:DY204)</f>
        <v>134.73235561451119</v>
      </c>
      <c r="DZ206" s="7">
        <f>DZ174+DZ205</f>
        <v>1018</v>
      </c>
      <c r="EA206" s="128">
        <f>DZ206</f>
        <v>1018</v>
      </c>
      <c r="EB206" s="9">
        <f>AVERAGE(EB45:EB74,EB76:EB106,EB109:EB139,EB142:EB172,EB175:EB204)</f>
        <v>135.23235561451119</v>
      </c>
      <c r="EC206" s="7">
        <f>EC174+EC205</f>
        <v>1089</v>
      </c>
      <c r="ED206" s="11">
        <f>EC206</f>
        <v>1089</v>
      </c>
      <c r="EE206" s="8">
        <f>AVERAGE(EE111:EE140,EE142:EE172,EE175:EE204)</f>
        <v>-0.34955506117908824</v>
      </c>
      <c r="EF206" s="10">
        <f>AVERAGE(EF111:EF140,EF142:EF172,EF175:EF204)</f>
        <v>-6.9448832035595096</v>
      </c>
      <c r="EG206" s="2">
        <f>AVERAGE(EG45:EG74,EG76:EG106,EG109:EG139,EG142:EG172,EG175:EG204)</f>
        <v>45.211615587519084</v>
      </c>
      <c r="EH206" s="3">
        <f>EH174+EH205</f>
        <v>382</v>
      </c>
      <c r="EI206" s="17">
        <f>EH206</f>
        <v>382</v>
      </c>
      <c r="EJ206" s="4">
        <f>AVERAGE(EJ111:EJ140,EJ142:EJ172,EJ175:EJ204)</f>
        <v>0.51420222092343637</v>
      </c>
      <c r="EK206" s="5">
        <f>AVERAGE(EK111:EK140,EK142:EK172,EK175:EK204)</f>
        <v>-5.1531852717708935</v>
      </c>
      <c r="EL206" s="9">
        <f>AVERAGE(EL45:EL74,EL76:EL106,EL109:EL139,EL142:EL172,EL175:EL204)</f>
        <v>58.634873159047473</v>
      </c>
      <c r="EM206" s="7">
        <f>EM174+EM205</f>
        <v>622</v>
      </c>
      <c r="EN206" s="11">
        <f>EM206</f>
        <v>622</v>
      </c>
      <c r="EO206" s="8">
        <f>AVERAGE(EO111:EO140,EO142:EO172,EO175:EO204)</f>
        <v>1.9440281030444964</v>
      </c>
      <c r="EP206" s="10">
        <f>AVERAGE(EP111:EP140,EP142:EP172,EP175:EP204)</f>
        <v>-5.3407494145199079</v>
      </c>
      <c r="EQ206" s="9">
        <f>AVERAGE(EQ45:EQ74,EQ76:EQ106,EQ109:EQ139,EQ142:EQ172,EQ175:EQ204)</f>
        <v>50.380537776382326</v>
      </c>
      <c r="ER206" s="7">
        <f>ER174+ER205</f>
        <v>692</v>
      </c>
      <c r="ES206" s="11">
        <f>ER206</f>
        <v>692</v>
      </c>
      <c r="ET206" s="8">
        <f>AVERAGE(ET111:ET140,ET142:ET172,ET175:ET204)</f>
        <v>0.44434523809523802</v>
      </c>
      <c r="EU206" s="8">
        <f>AVERAGE(EU111:EU140,EU142:EU172,EU175:EU204)</f>
        <v>-6.1930357142857151</v>
      </c>
      <c r="EV206" s="97"/>
    </row>
    <row r="207" spans="1:152" ht="18" thickTop="1">
      <c r="D207" s="77"/>
      <c r="E207" s="74"/>
      <c r="F207" s="74"/>
      <c r="G207" s="74"/>
      <c r="H207" s="74"/>
      <c r="I207" s="74"/>
      <c r="J207" s="74"/>
      <c r="K207" s="74"/>
      <c r="L207" s="74"/>
      <c r="N207" s="77"/>
      <c r="O207" s="74"/>
      <c r="P207" s="74"/>
      <c r="Q207" s="74"/>
      <c r="R207" s="74"/>
      <c r="S207" s="74"/>
      <c r="T207" s="74"/>
      <c r="U207" s="74"/>
      <c r="V207" s="74"/>
      <c r="X207" s="77"/>
      <c r="Y207" s="74"/>
      <c r="Z207" s="74"/>
      <c r="AA207" s="74"/>
      <c r="AB207" s="74"/>
      <c r="AC207" s="74"/>
      <c r="AD207" s="74"/>
      <c r="AE207" s="74"/>
      <c r="AF207" s="74"/>
      <c r="AH207" s="77"/>
      <c r="AI207" s="74"/>
      <c r="AJ207" s="74"/>
      <c r="AK207" s="74"/>
      <c r="AL207" s="74"/>
      <c r="AM207" s="74"/>
      <c r="AN207" s="74"/>
      <c r="AO207" s="74"/>
      <c r="AP207" s="74"/>
      <c r="AR207" s="77"/>
      <c r="AS207" s="74"/>
      <c r="AT207" s="74"/>
      <c r="AU207" s="74"/>
      <c r="AV207" s="74"/>
      <c r="AW207" s="74"/>
      <c r="AX207" s="74"/>
      <c r="AY207" s="74"/>
      <c r="AZ207" s="74"/>
      <c r="BB207" s="77"/>
      <c r="BC207" s="74"/>
      <c r="BD207" s="74"/>
      <c r="BE207" s="74"/>
      <c r="BF207" s="74"/>
      <c r="BG207" s="74"/>
      <c r="BH207" s="74"/>
      <c r="BI207" s="74"/>
      <c r="BJ207" s="74"/>
      <c r="BL207" s="77"/>
      <c r="BM207" s="74"/>
      <c r="BN207" s="74"/>
      <c r="BO207" s="74"/>
      <c r="BP207" s="74"/>
      <c r="BQ207" s="74"/>
      <c r="BR207" s="74"/>
      <c r="BS207" s="74"/>
      <c r="BT207" s="74"/>
      <c r="BV207" s="77"/>
      <c r="BW207" s="74"/>
      <c r="BX207" s="74"/>
      <c r="BY207" s="74"/>
      <c r="BZ207" s="74"/>
      <c r="CA207" s="74"/>
      <c r="CB207" s="74"/>
      <c r="CC207" s="74"/>
      <c r="CD207" s="74"/>
      <c r="CF207" s="77"/>
      <c r="CG207" s="74"/>
      <c r="CH207" s="74"/>
      <c r="CI207" s="74"/>
      <c r="CJ207" s="74"/>
      <c r="CK207" s="74"/>
      <c r="CL207" s="74"/>
      <c r="CM207" s="74"/>
      <c r="CN207" s="74"/>
      <c r="CP207" s="77"/>
      <c r="CQ207" s="74"/>
      <c r="CR207" s="74"/>
      <c r="CS207" s="74"/>
      <c r="CT207" s="74"/>
      <c r="CU207" s="74"/>
      <c r="CV207" s="74"/>
      <c r="CW207" s="74"/>
      <c r="CX207" s="74"/>
      <c r="CZ207" s="77"/>
      <c r="DA207" s="74"/>
      <c r="DC207" s="73"/>
      <c r="DD207" s="74"/>
      <c r="DE207" s="74"/>
      <c r="DF207" s="74"/>
      <c r="DG207" s="74"/>
      <c r="DH207" s="74"/>
      <c r="DI207" s="74"/>
      <c r="DJ207" s="74"/>
      <c r="DK207" s="74"/>
      <c r="DM207" s="77"/>
      <c r="DN207" s="74"/>
      <c r="DP207" s="73"/>
      <c r="DQ207" s="74"/>
      <c r="DR207" s="74"/>
      <c r="DS207" s="74"/>
      <c r="DT207" s="74"/>
      <c r="DU207" s="74"/>
      <c r="DV207" s="74"/>
      <c r="DW207" s="74"/>
      <c r="DX207" s="74"/>
      <c r="DZ207" s="77" t="s">
        <v>79</v>
      </c>
      <c r="EA207" s="74"/>
      <c r="EC207" s="73"/>
      <c r="ED207" s="74"/>
      <c r="EE207" s="74"/>
      <c r="EF207" s="74"/>
      <c r="EG207" s="74"/>
      <c r="EH207" s="74"/>
      <c r="EI207" s="74"/>
      <c r="EJ207" s="74"/>
      <c r="EK207" s="74"/>
      <c r="EL207" s="74"/>
    </row>
  </sheetData>
  <mergeCells count="95">
    <mergeCell ref="BU9:BY9"/>
    <mergeCell ref="BZ9:CD9"/>
    <mergeCell ref="BU10:BW10"/>
    <mergeCell ref="BX10:BY10"/>
    <mergeCell ref="BZ10:CB10"/>
    <mergeCell ref="CC10:CD10"/>
    <mergeCell ref="CE9:CI9"/>
    <mergeCell ref="CJ9:CN9"/>
    <mergeCell ref="CE10:CG10"/>
    <mergeCell ref="CH10:CI10"/>
    <mergeCell ref="CJ10:CL10"/>
    <mergeCell ref="CM10:CN10"/>
    <mergeCell ref="CY9:DF9"/>
    <mergeCell ref="DG9:DK9"/>
    <mergeCell ref="CY10:DA10"/>
    <mergeCell ref="DB10:DD10"/>
    <mergeCell ref="DE10:DF10"/>
    <mergeCell ref="DG10:DI10"/>
    <mergeCell ref="DJ10:DK10"/>
    <mergeCell ref="DL9:DS9"/>
    <mergeCell ref="DT9:DX9"/>
    <mergeCell ref="DL10:DN10"/>
    <mergeCell ref="DO10:DQ10"/>
    <mergeCell ref="DR10:DS10"/>
    <mergeCell ref="DT10:DV10"/>
    <mergeCell ref="DW10:DX10"/>
    <mergeCell ref="A111:A141"/>
    <mergeCell ref="A78:A110"/>
    <mergeCell ref="A9:A11"/>
    <mergeCell ref="A142:A174"/>
    <mergeCell ref="A13:A44"/>
    <mergeCell ref="A175:A206"/>
    <mergeCell ref="EL10:EN10"/>
    <mergeCell ref="EQ10:ES10"/>
    <mergeCell ref="B9:B11"/>
    <mergeCell ref="EL9:EP9"/>
    <mergeCell ref="EQ9:EU9"/>
    <mergeCell ref="DY9:EF9"/>
    <mergeCell ref="EO10:EP10"/>
    <mergeCell ref="ET10:EU10"/>
    <mergeCell ref="EG9:EK9"/>
    <mergeCell ref="EG10:EI10"/>
    <mergeCell ref="EJ10:EK10"/>
    <mergeCell ref="EE10:EF10"/>
    <mergeCell ref="DY10:EA10"/>
    <mergeCell ref="EB10:ED10"/>
    <mergeCell ref="A45:A77"/>
    <mergeCell ref="CO9:CS9"/>
    <mergeCell ref="CT9:CX9"/>
    <mergeCell ref="CO10:CQ10"/>
    <mergeCell ref="CR10:CS10"/>
    <mergeCell ref="CT10:CV10"/>
    <mergeCell ref="CW10:CX10"/>
    <mergeCell ref="BK9:BO9"/>
    <mergeCell ref="BP9:BT9"/>
    <mergeCell ref="BK10:BM10"/>
    <mergeCell ref="BN10:BO10"/>
    <mergeCell ref="BP10:BR10"/>
    <mergeCell ref="BS10:BT10"/>
    <mergeCell ref="BA9:BE9"/>
    <mergeCell ref="BF9:BJ9"/>
    <mergeCell ref="BA10:BC10"/>
    <mergeCell ref="BD10:BE10"/>
    <mergeCell ref="BF10:BH10"/>
    <mergeCell ref="BI10:BJ10"/>
    <mergeCell ref="M9:Q9"/>
    <mergeCell ref="R9:V9"/>
    <mergeCell ref="M10:O10"/>
    <mergeCell ref="P10:Q10"/>
    <mergeCell ref="R10:T10"/>
    <mergeCell ref="U10:V10"/>
    <mergeCell ref="AQ9:AU9"/>
    <mergeCell ref="AV9:AZ9"/>
    <mergeCell ref="AQ10:AS10"/>
    <mergeCell ref="AT10:AU10"/>
    <mergeCell ref="AV10:AX10"/>
    <mergeCell ref="AY10:AZ10"/>
    <mergeCell ref="AG9:AK9"/>
    <mergeCell ref="AL9:AP9"/>
    <mergeCell ref="AG10:AI10"/>
    <mergeCell ref="AJ10:AK10"/>
    <mergeCell ref="AL10:AN10"/>
    <mergeCell ref="AO10:AP10"/>
    <mergeCell ref="W9:AA9"/>
    <mergeCell ref="AB9:AF9"/>
    <mergeCell ref="W10:Y10"/>
    <mergeCell ref="Z10:AA10"/>
    <mergeCell ref="AB10:AD10"/>
    <mergeCell ref="AE10:AF10"/>
    <mergeCell ref="C9:G9"/>
    <mergeCell ref="H9:L9"/>
    <mergeCell ref="C10:E10"/>
    <mergeCell ref="F10:G10"/>
    <mergeCell ref="H10:J10"/>
    <mergeCell ref="K10:L10"/>
  </mergeCells>
  <phoneticPr fontId="44"/>
  <pageMargins left="0.11811023622047245" right="0.11811023622047245" top="0.74803149606299213" bottom="0.55118110236220474" header="0.31496062992125984" footer="0.31496062992125984"/>
  <pageSetup paperSize="9" scale="49" fitToHeight="0" orientation="landscape" r:id="rId1"/>
  <headerFooter>
    <oddHeader>&amp;R&amp;D  &amp;T</oddHeader>
    <oddFooter>&amp;C&amp;P</oddFooter>
  </headerFooter>
  <rowBreaks count="5" manualBreakCount="5">
    <brk id="44" max="16383" man="1"/>
    <brk id="77" max="16383" man="1"/>
    <brk id="110" max="71" man="1"/>
    <brk id="141" max="71" man="1"/>
    <brk id="17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R06年度雪データ</vt:lpstr>
      <vt:lpstr>'R06年度雪データ'!content</vt:lpstr>
      <vt:lpstr>'R06年度雪データ'!Print_Area</vt:lpstr>
      <vt:lpstr>'R06年度雪データ'!Print_Titles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t-yama2</dc:creator>
  <cp:keywords/>
  <dc:description/>
  <cp:lastModifiedBy>oa21005</cp:lastModifiedBy>
  <cp:lastPrinted>2024-01-12T02:02:02Z</cp:lastPrinted>
  <dcterms:created xsi:type="dcterms:W3CDTF">2023-11-22T23:55:09Z</dcterms:created>
  <dcterms:modified xsi:type="dcterms:W3CDTF">2025-03-31T23:50:47Z</dcterms:modified>
  <cp:category/>
  <cp:contentStatus/>
</cp:coreProperties>
</file>